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002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<sst xmlns="http://schemas.openxmlformats.org/spreadsheetml/2006/main" count="487" uniqueCount="343">
  <si>
    <t>А К Т И В</t>
  </si>
  <si>
    <t>Код стро- ки</t>
  </si>
  <si>
    <t>2</t>
  </si>
  <si>
    <t>I. Нефинансовые активы</t>
  </si>
  <si>
    <t>010</t>
  </si>
  <si>
    <t>020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</si>
  <si>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</si>
  <si>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</si>
  <si>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040</t>
  </si>
  <si>
    <t>050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</si>
  <si>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</si>
  <si>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</si>
  <si>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</si>
  <si>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</si>
  <si>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</si>
  <si>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</si>
  <si>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</si>
  <si>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</si>
  <si>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</si>
  <si>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</si>
  <si>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</si>
  <si>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150</t>
  </si>
  <si>
    <t>II. Финансовые активы</t>
  </si>
  <si>
    <t>Денежные средства учреждения (020100000)</t>
  </si>
  <si>
    <t>170</t>
  </si>
  <si>
    <t>171</t>
  </si>
  <si>
    <t>172</t>
  </si>
  <si>
    <t>173</t>
  </si>
  <si>
    <t>174</t>
  </si>
  <si>
    <t>175</t>
  </si>
  <si>
    <t>176</t>
  </si>
  <si>
    <t>Финансовые вложения (020400000)</t>
  </si>
  <si>
    <t>210</t>
  </si>
  <si>
    <t>211</t>
  </si>
  <si>
    <t>212</t>
  </si>
  <si>
    <t>213</t>
  </si>
  <si>
    <t>230</t>
  </si>
  <si>
    <t>Расчеты по выданным авансам (020600000)</t>
  </si>
  <si>
    <t>260</t>
  </si>
  <si>
    <t>290</t>
  </si>
  <si>
    <t>Расчеты с подотчетными лицами (020800000)</t>
  </si>
  <si>
    <t>310</t>
  </si>
  <si>
    <t>320</t>
  </si>
  <si>
    <t>330</t>
  </si>
  <si>
    <t>331</t>
  </si>
  <si>
    <t>400</t>
  </si>
  <si>
    <t>БАЛАНС (стр.150 + стр. 400)</t>
  </si>
  <si>
    <t>410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</si>
  <si>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</si>
  <si>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</si>
  <si>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</si>
  <si>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</si>
  <si>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490</t>
  </si>
  <si>
    <t>Расчеты по платежам в бюджеты (030300000)</t>
  </si>
  <si>
    <t>510</t>
  </si>
  <si>
    <t>511</t>
  </si>
  <si>
    <t>512</t>
  </si>
  <si>
    <t>513</t>
  </si>
  <si>
    <t>расчеты по налогу на добавленную стоимость (030304000)</t>
  </si>
  <si>
    <t>514</t>
  </si>
  <si>
    <t>515</t>
  </si>
  <si>
    <t>516</t>
  </si>
  <si>
    <t>Прочие расчеты с кредиторами (030400000)</t>
  </si>
  <si>
    <t>530</t>
  </si>
  <si>
    <t>531</t>
  </si>
  <si>
    <t>расчеты с депонентами (030402000)</t>
  </si>
  <si>
    <t>533</t>
  </si>
  <si>
    <t>534</t>
  </si>
  <si>
    <t>600</t>
  </si>
  <si>
    <t>IV. Финансовый результат</t>
  </si>
  <si>
    <t>620</t>
  </si>
  <si>
    <t>900</t>
  </si>
  <si>
    <t>100</t>
  </si>
  <si>
    <t>101</t>
  </si>
  <si>
    <t>103</t>
  </si>
  <si>
    <t>104</t>
  </si>
  <si>
    <t>*</t>
  </si>
  <si>
    <t xml:space="preserve">Непроизведенные активы (балансовая стоимость, 010300000)                                                                                             </t>
  </si>
  <si>
    <t>177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</si>
  <si>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</si>
  <si>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</si>
  <si>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</si>
  <si>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внутриведомственные  расчеты (030404000)</t>
  </si>
  <si>
    <r>
      <t xml:space="preserve">Расчеты </t>
    </r>
    <r>
      <rPr>
        <sz val="8"/>
        <rFont val="Arial Cyr"/>
        <family val="2"/>
      </rPr>
      <t xml:space="preserve"> по доходам (020500000)</t>
    </r>
  </si>
  <si>
    <t>333</t>
  </si>
  <si>
    <t>011</t>
  </si>
  <si>
    <t>013</t>
  </si>
  <si>
    <t>014</t>
  </si>
  <si>
    <t>021</t>
  </si>
  <si>
    <t>023</t>
  </si>
  <si>
    <t>024</t>
  </si>
  <si>
    <t>031</t>
  </si>
  <si>
    <t>033</t>
  </si>
  <si>
    <t>034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</si>
  <si>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</si>
  <si>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</si>
  <si>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</si>
  <si>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042</t>
  </si>
  <si>
    <t>043</t>
  </si>
  <si>
    <t>предметы лизинга (010240000)*</t>
  </si>
  <si>
    <t>Амортизация нематериальных активов *</t>
  </si>
  <si>
    <t>052</t>
  </si>
  <si>
    <t>053</t>
  </si>
  <si>
    <t>062</t>
  </si>
  <si>
    <t>063</t>
  </si>
  <si>
    <t>предметы лизинга (остаточная стоимость, стр. 043 - стр. 053)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</si>
  <si>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</si>
  <si>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</si>
  <si>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</si>
  <si>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</si>
  <si>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</si>
  <si>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</si>
  <si>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</si>
  <si>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</si>
  <si>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</si>
  <si>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</si>
  <si>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</si>
  <si>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</si>
  <si>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</si>
  <si>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</si>
  <si>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</si>
  <si>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</si>
  <si>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</si>
  <si>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</si>
  <si>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</si>
  <si>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</si>
  <si>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</si>
  <si>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Прочие расчеты с дебиторами (021000000)</t>
  </si>
  <si>
    <t>расчеты с финансовым органом по наличным денежным средствам (021003000)</t>
  </si>
  <si>
    <t>Вложения в финансовые активы (021500000)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</si>
  <si>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</si>
  <si>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</si>
  <si>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</si>
  <si>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</si>
  <si>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</si>
  <si>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</si>
  <si>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</si>
  <si>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t>471</t>
  </si>
  <si>
    <t>472</t>
  </si>
  <si>
    <t>474</t>
  </si>
  <si>
    <t>в том числе:
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</si>
  <si>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</si>
  <si>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</si>
  <si>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из них:
расчеты по налогу на доходы физических лиц (030301000)</t>
  </si>
  <si>
    <t>из них:
расчеты по средствам, полученным во временное распоряжение (030401000)</t>
  </si>
  <si>
    <t>623</t>
  </si>
  <si>
    <t>624</t>
  </si>
  <si>
    <t>625</t>
  </si>
  <si>
    <t>из них:
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</si>
  <si>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</si>
  <si>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</si>
  <si>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Вид деятельности</t>
  </si>
  <si>
    <t>Остаток</t>
  </si>
  <si>
    <t>на конец предыдущего отчетного финансового года, руб.</t>
  </si>
  <si>
    <t>на начало 
отчетного финансового года, руб.</t>
  </si>
  <si>
    <t>Сумма расхождений, руб.</t>
  </si>
  <si>
    <t>.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</si>
  <si>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</si>
  <si>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</si>
  <si>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</si>
  <si>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1. Изменение остатков валюты баланса</t>
  </si>
  <si>
    <t>Сведения об изменении остатков валюты баланса учреждения</t>
  </si>
  <si>
    <t>0503773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</si>
  <si>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</si>
  <si>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</si>
  <si>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</si>
  <si>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</si>
  <si>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</si>
  <si>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012</t>
  </si>
  <si>
    <t>022</t>
  </si>
  <si>
    <t>особо ценное движимое имущество учреждения (010120000)*</t>
  </si>
  <si>
    <t>032</t>
  </si>
  <si>
    <t>особо ценное движимое имущество учреждения (остаточная стоимость, стр.012 -  стр.022)</t>
  </si>
  <si>
    <t>из них:
особо ценное движимое имущество учреждения (010220000) *</t>
  </si>
  <si>
    <t>иное движимое имущество учреждения (010230000)*</t>
  </si>
  <si>
    <t>041</t>
  </si>
  <si>
    <t>051</t>
  </si>
  <si>
    <t>из них:
особо ценного движимого имущества учреждения (010429000) *</t>
  </si>
  <si>
    <t>061</t>
  </si>
  <si>
    <t>иное движимое имущество учреждения (остаточная стоимость,
стр. 042 - стр. 052)</t>
  </si>
  <si>
    <t>из них:
особо ценное движимое имущество учреждения (остаточная стоимость, стр. 041 -  стр.051)</t>
  </si>
  <si>
    <t>081</t>
  </si>
  <si>
    <t>из них:
особо ценное движимое имущество учреждения (010520000)</t>
  </si>
  <si>
    <t>092</t>
  </si>
  <si>
    <t>в особо ценное движимое имущество учреждения (010620000)</t>
  </si>
  <si>
    <t>102</t>
  </si>
  <si>
    <t>особо ценное движимое имущество учреждения в пути (010720000)</t>
  </si>
  <si>
    <t>Итого по разделу I
(стр. 030 + стр. 060 + стр. 070 + стр. 080 + стр. 090 + стр. 100 + стр. 140)</t>
  </si>
  <si>
    <t>335</t>
  </si>
  <si>
    <t>336</t>
  </si>
  <si>
    <t>расчеты с прочими дебиторами (021005000)</t>
  </si>
  <si>
    <t>536</t>
  </si>
  <si>
    <t>расчеты с прочими кредиторами (030406000)</t>
  </si>
  <si>
    <t>БАЛАНС (стр.600 + стр. 620)</t>
  </si>
  <si>
    <t>532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</si>
  <si>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</si>
  <si>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</si>
  <si>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</si>
  <si>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</si>
  <si>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</si>
  <si>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</si>
  <si>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</si>
  <si>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</si>
  <si>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</si>
  <si>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</si>
  <si>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</si>
  <si>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</si>
  <si>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</si>
  <si>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</si>
  <si>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</si>
  <si>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</si>
  <si>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</si>
  <si>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</si>
  <si>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</si>
  <si>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</si>
  <si>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</si>
  <si>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</si>
  <si>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</si>
  <si>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</si>
  <si>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</si>
  <si>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</si>
  <si>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</si>
  <si>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</si>
  <si>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</si>
  <si>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</si>
  <si>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</si>
  <si>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</si>
  <si>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</si>
  <si>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</si>
  <si>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</si>
  <si>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</si>
  <si>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</si>
  <si>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</si>
  <si>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</si>
  <si>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</si>
  <si>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</si>
  <si>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</si>
  <si>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</si>
  <si>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</si>
  <si>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</si>
  <si>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</si>
  <si>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</si>
  <si>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</si>
  <si>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</si>
  <si>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</si>
  <si>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</si>
  <si>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</si>
  <si>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</si>
  <si>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</si>
  <si>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</si>
  <si>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</si>
  <si>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</si>
  <si>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</si>
  <si>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</si>
  <si>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</si>
  <si>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</si>
  <si>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</si>
  <si>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</si>
  <si>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</si>
  <si>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</si>
  <si>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</si>
  <si>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</si>
  <si>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</si>
  <si>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</si>
  <si>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</si>
  <si>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</si>
  <si>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</si>
  <si>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</si>
  <si>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</si>
  <si>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</si>
  <si>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</si>
  <si>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</si>
  <si>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</si>
  <si>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</si>
  <si>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</si>
  <si>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</si>
  <si>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</si>
  <si>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</si>
  <si>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</si>
  <si>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</si>
  <si>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4740</t>
  </si>
  <si>
    <t>5100</t>
  </si>
  <si>
    <t>5120</t>
  </si>
  <si>
    <t>5140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</si>
  <si>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</si>
  <si>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</si>
  <si>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</si>
  <si>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</si>
  <si>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</si>
  <si>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</si>
  <si>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</si>
  <si>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</si>
  <si>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</si>
  <si>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</si>
  <si>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6240</t>
  </si>
  <si>
    <t>6250</t>
  </si>
  <si>
    <t>9000</t>
  </si>
  <si>
    <t>4720</t>
  </si>
  <si>
    <t>4900</t>
  </si>
  <si>
    <t>5110</t>
  </si>
  <si>
    <t>5130</t>
  </si>
  <si>
    <t>5150</t>
  </si>
  <si>
    <t>6231</t>
  </si>
  <si>
    <t>из них:
расчеты по налоговым вычетам по НДС (021010000)</t>
  </si>
  <si>
    <r>
      <t>Финансовый результат экономического субъекта (040100000)
 (стр.623 + 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стр.624 + стр.625 + стр.626)</t>
    </r>
  </si>
  <si>
    <t>резервы предстоящих расходов (040160000)</t>
  </si>
  <si>
    <t>626</t>
  </si>
  <si>
    <t>6260</t>
  </si>
  <si>
    <t>Расчеты по ущербу и иным доходам (020900000)</t>
  </si>
  <si>
    <t>амортизация ОЦИ*</t>
  </si>
  <si>
    <t>остаточная стоимость ОЦИ (стр. 336 + стр. 337)</t>
  </si>
  <si>
    <t xml:space="preserve">Код по ОКУД </t>
  </si>
  <si>
    <t xml:space="preserve">Основные средства (балансовая стоимость, 010100000) *, всего                                                                                     </t>
  </si>
  <si>
    <t>в том числе:
недвижимое имущество учреждения (010110000) *</t>
  </si>
  <si>
    <t>иное движимое имущество учреждения (010130000) *</t>
  </si>
  <si>
    <t>предметы лизинга (010140000) *</t>
  </si>
  <si>
    <t>Амортизация основных средств *</t>
  </si>
  <si>
    <t>в том числе:
амортизация недвижимого имущества учреждения (010410000) *</t>
  </si>
  <si>
    <t>амортизация особо ценного движимого имущества учреждения (010420000) *</t>
  </si>
  <si>
    <t>амортизация иного движимого имущества учреждения (010430000) *</t>
  </si>
  <si>
    <t>амортизация предметов лизинга (010440000) *</t>
  </si>
  <si>
    <t xml:space="preserve">Нематериальные активы (балансовая стоимость, 010200000) *, всего                                                        </t>
  </si>
  <si>
    <t>иного движимого имущества учреждения (010439000) *</t>
  </si>
  <si>
    <t>предметов лизинга (010449000) *</t>
  </si>
  <si>
    <t>денежные средства учреждения в органе казначейства в пути
(020113000)</t>
  </si>
  <si>
    <t>в том числе:
по представленным кредитам, займам (ссудам) (020710000)</t>
  </si>
  <si>
    <t>380</t>
  </si>
  <si>
    <t>3800</t>
  </si>
  <si>
    <t>Итого по разделу II (стр.170  + стр.210 + стр.230 + стр.260 + стр.290 + стр.310 + стр.320 + стр. 330 + стр.370 + стр.380)</t>
  </si>
  <si>
    <t>570</t>
  </si>
  <si>
    <t>580</t>
  </si>
  <si>
    <t>590</t>
  </si>
  <si>
    <t>5800</t>
  </si>
  <si>
    <t>5900</t>
  </si>
  <si>
    <t>Расчеты по доходам (020500000)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</si>
  <si>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стр.530+ стр.570 + стр. 580 + стр.590)</t>
    </r>
  </si>
  <si>
    <t>000</t>
  </si>
  <si>
    <t>денежные средства учреждения на специальных счетах в кредитной организации  (020126000)</t>
  </si>
  <si>
    <t>01.01.2016</t>
  </si>
  <si>
    <t>5</t>
  </si>
  <si>
    <t>3</t>
  </si>
  <si>
    <t>ГОД</t>
  </si>
  <si>
    <t>500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</si>
</sst>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vertAlign val="superscript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 style="hair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2" fillId="38" borderId="12" xfId="0" applyFont="1" applyFill="1" applyBorder="1" applyAlignment="1">
      <alignment horizontal="left" wrapText="1" indent="3"/>
    </xf>
    <xf numFmtId="0" fontId="2" fillId="38" borderId="13" xfId="0" applyFont="1" applyFill="1" applyBorder="1" applyAlignment="1">
      <alignment horizontal="left" wrapText="1"/>
    </xf>
    <xf numFmtId="0" fontId="4" fillId="38" borderId="14" xfId="0" applyFont="1" applyFill="1" applyBorder="1" applyAlignment="1">
      <alignment horizontal="left" wrapText="1"/>
    </xf>
    <xf numFmtId="49" fontId="2" fillId="38" borderId="15" xfId="0" applyNumberFormat="1" applyFont="1" applyFill="1" applyBorder="1" applyAlignment="1">
      <alignment horizontal="center"/>
    </xf>
    <xf numFmtId="49" fontId="2" fillId="38" borderId="16" xfId="0" applyNumberFormat="1" applyFont="1" applyFill="1" applyBorder="1" applyAlignment="1">
      <alignment horizontal="center"/>
    </xf>
    <xf numFmtId="49" fontId="2" fillId="38" borderId="17" xfId="0" applyNumberFormat="1" applyFont="1" applyFill="1" applyBorder="1" applyAlignment="1">
      <alignment horizontal="center"/>
    </xf>
    <xf numFmtId="49" fontId="2" fillId="38" borderId="18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49" fontId="2" fillId="38" borderId="19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wrapText="1"/>
    </xf>
    <xf numFmtId="0" fontId="2" fillId="38" borderId="13" xfId="0" applyFont="1" applyFill="1" applyBorder="1" applyAlignment="1">
      <alignment horizontal="left" wrapText="1"/>
    </xf>
    <xf numFmtId="0" fontId="2" fillId="38" borderId="12" xfId="0" applyFont="1" applyFill="1" applyBorder="1" applyAlignment="1">
      <alignment horizontal="left" wrapText="1"/>
    </xf>
    <xf numFmtId="0" fontId="4" fillId="38" borderId="0" xfId="0" applyFont="1" applyFill="1" applyAlignment="1">
      <alignment horizontal="center" wrapText="1"/>
    </xf>
    <xf numFmtId="49" fontId="2" fillId="38" borderId="20" xfId="0" applyNumberFormat="1" applyFont="1" applyFill="1" applyBorder="1" applyAlignment="1">
      <alignment horizontal="center"/>
    </xf>
    <xf numFmtId="0" fontId="2" fillId="38" borderId="21" xfId="0" applyFont="1" applyFill="1" applyBorder="1" applyAlignment="1">
      <alignment horizontal="left" wrapText="1"/>
    </xf>
    <xf numFmtId="0" fontId="4" fillId="38" borderId="22" xfId="0" applyFont="1" applyFill="1" applyBorder="1" applyAlignment="1">
      <alignment horizontal="left" wrapText="1"/>
    </xf>
    <xf numFmtId="49" fontId="2" fillId="38" borderId="23" xfId="0" applyNumberFormat="1" applyFont="1" applyFill="1" applyBorder="1" applyAlignment="1">
      <alignment horizontal="center"/>
    </xf>
    <xf numFmtId="0" fontId="4" fillId="38" borderId="24" xfId="0" applyFont="1" applyFill="1" applyBorder="1" applyAlignment="1">
      <alignment horizontal="left" wrapText="1"/>
    </xf>
    <xf numFmtId="0" fontId="4" fillId="38" borderId="25" xfId="0" applyFont="1" applyFill="1" applyBorder="1" applyAlignment="1">
      <alignment horizontal="left" wrapText="1"/>
    </xf>
    <xf numFmtId="0" fontId="4" fillId="38" borderId="26" xfId="0" applyFont="1" applyFill="1" applyBorder="1" applyAlignment="1">
      <alignment horizontal="center" wrapText="1"/>
    </xf>
    <xf numFmtId="49" fontId="2" fillId="38" borderId="27" xfId="0" applyNumberFormat="1" applyFont="1" applyFill="1" applyBorder="1" applyAlignment="1">
      <alignment horizontal="center"/>
    </xf>
    <xf numFmtId="49" fontId="2" fillId="38" borderId="28" xfId="0" applyNumberFormat="1" applyFont="1" applyFill="1" applyBorder="1" applyAlignment="1">
      <alignment horizontal="center"/>
    </xf>
    <xf numFmtId="0" fontId="2" fillId="38" borderId="21" xfId="0" applyFont="1" applyFill="1" applyBorder="1" applyAlignment="1">
      <alignment horizontal="left" wrapText="1" indent="3"/>
    </xf>
    <xf numFmtId="0" fontId="2" fillId="38" borderId="13" xfId="0" applyFont="1" applyFill="1" applyBorder="1" applyAlignment="1">
      <alignment horizontal="left" wrapText="1" indent="3"/>
    </xf>
    <xf numFmtId="49" fontId="2" fillId="38" borderId="29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wrapText="1" indent="3"/>
    </xf>
    <xf numFmtId="0" fontId="2" fillId="38" borderId="21" xfId="0" applyFont="1" applyFill="1" applyBorder="1" applyAlignment="1">
      <alignment horizontal="left" wrapText="1" indent="3"/>
    </xf>
    <xf numFmtId="0" fontId="2" fillId="38" borderId="30" xfId="0" applyFont="1" applyFill="1" applyBorder="1" applyAlignment="1">
      <alignment horizontal="left" wrapText="1" indent="3"/>
    </xf>
    <xf numFmtId="0" fontId="2" fillId="38" borderId="31" xfId="0" applyFont="1" applyFill="1" applyBorder="1" applyAlignment="1">
      <alignment horizontal="left" wrapText="1" indent="3"/>
    </xf>
    <xf numFmtId="0" fontId="2" fillId="38" borderId="32" xfId="0" applyFont="1" applyFill="1" applyBorder="1" applyAlignment="1">
      <alignment horizontal="left" wrapText="1" indent="3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2" fillId="0" borderId="3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4" fillId="38" borderId="36" xfId="0" applyFont="1" applyFill="1" applyBorder="1" applyAlignment="1">
      <alignment horizontal="center" wrapText="1"/>
    </xf>
    <xf numFmtId="49" fontId="2" fillId="38" borderId="18" xfId="0" applyNumberFormat="1" applyFont="1" applyFill="1" applyBorder="1" applyAlignment="1">
      <alignment horizontal="center"/>
    </xf>
    <xf numFmtId="164" fontId="2" fillId="42" borderId="37" xfId="0" applyNumberFormat="1" applyFont="1" applyFill="1" applyBorder="1" applyAlignment="1" applyProtection="1">
      <alignment horizontal="right"/>
      <protection/>
    </xf>
    <xf numFmtId="164" fontId="2" fillId="42" borderId="38" xfId="0" applyNumberFormat="1" applyFont="1" applyFill="1" applyBorder="1" applyAlignment="1" applyProtection="1">
      <alignment horizontal="right"/>
      <protection/>
    </xf>
    <xf numFmtId="164" fontId="2" fillId="0" borderId="39" xfId="0" applyNumberFormat="1" applyFont="1" applyFill="1" applyBorder="1" applyAlignment="1" applyProtection="1">
      <alignment horizontal="right"/>
      <protection locked="0"/>
    </xf>
    <xf numFmtId="164" fontId="2" fillId="0" borderId="40" xfId="0" applyNumberFormat="1" applyFont="1" applyFill="1" applyBorder="1" applyAlignment="1" applyProtection="1">
      <alignment horizontal="right"/>
      <protection locked="0"/>
    </xf>
    <xf numFmtId="164" fontId="2" fillId="0" borderId="37" xfId="0" applyNumberFormat="1" applyFont="1" applyFill="1" applyBorder="1" applyAlignment="1" applyProtection="1">
      <alignment horizontal="right"/>
      <protection locked="0"/>
    </xf>
    <xf numFmtId="164" fontId="2" fillId="42" borderId="40" xfId="0" applyNumberFormat="1" applyFont="1" applyFill="1" applyBorder="1" applyAlignment="1" applyProtection="1">
      <alignment horizontal="right"/>
      <protection/>
    </xf>
    <xf numFmtId="164" fontId="2" fillId="42" borderId="41" xfId="0" applyNumberFormat="1" applyFont="1" applyFill="1" applyBorder="1" applyAlignment="1" applyProtection="1">
      <alignment horizontal="right"/>
      <protection/>
    </xf>
    <xf numFmtId="164" fontId="2" fillId="42" borderId="42" xfId="0" applyNumberFormat="1" applyFont="1" applyFill="1" applyBorder="1" applyAlignment="1" applyProtection="1">
      <alignment horizontal="right"/>
      <protection/>
    </xf>
    <xf numFmtId="164" fontId="2" fillId="42" borderId="43" xfId="0" applyNumberFormat="1" applyFont="1" applyFill="1" applyBorder="1" applyAlignment="1" applyProtection="1">
      <alignment horizontal="right"/>
      <protection/>
    </xf>
    <xf numFmtId="164" fontId="2" fillId="42" borderId="44" xfId="0" applyNumberFormat="1" applyFont="1" applyFill="1" applyBorder="1" applyAlignment="1" applyProtection="1">
      <alignment horizontal="right"/>
      <protection/>
    </xf>
    <xf numFmtId="164" fontId="2" fillId="0" borderId="37" xfId="0" applyNumberFormat="1" applyFont="1" applyBorder="1" applyAlignment="1" applyProtection="1">
      <alignment horizontal="right"/>
      <protection locked="0"/>
    </xf>
    <xf numFmtId="164" fontId="2" fillId="0" borderId="40" xfId="0" applyNumberFormat="1" applyFont="1" applyBorder="1" applyAlignment="1" applyProtection="1">
      <alignment horizontal="right"/>
      <protection locked="0"/>
    </xf>
    <xf numFmtId="164" fontId="2" fillId="0" borderId="41" xfId="0" applyNumberFormat="1" applyFont="1" applyBorder="1" applyAlignment="1" applyProtection="1">
      <alignment horizontal="right"/>
      <protection locked="0"/>
    </xf>
    <xf numFmtId="164" fontId="2" fillId="0" borderId="45" xfId="0" applyNumberFormat="1" applyFont="1" applyBorder="1" applyAlignment="1" applyProtection="1">
      <alignment horizontal="right"/>
      <protection locked="0"/>
    </xf>
    <xf numFmtId="164" fontId="2" fillId="42" borderId="43" xfId="0" applyNumberFormat="1" applyFont="1" applyFill="1" applyBorder="1" applyAlignment="1">
      <alignment horizontal="right"/>
    </xf>
    <xf numFmtId="164" fontId="2" fillId="42" borderId="46" xfId="0" applyNumberFormat="1" applyFont="1" applyFill="1" applyBorder="1" applyAlignment="1">
      <alignment horizontal="right"/>
    </xf>
    <xf numFmtId="164" fontId="4" fillId="40" borderId="47" xfId="0" applyNumberFormat="1" applyFont="1" applyFill="1" applyBorder="1" applyAlignment="1">
      <alignment horizontal="right"/>
    </xf>
    <xf numFmtId="164" fontId="4" fillId="40" borderId="48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42" borderId="39" xfId="0" applyNumberFormat="1" applyFont="1" applyFill="1" applyBorder="1" applyAlignment="1" applyProtection="1">
      <alignment horizontal="right"/>
      <protection/>
    </xf>
    <xf numFmtId="164" fontId="2" fillId="0" borderId="33" xfId="0" applyNumberFormat="1" applyFont="1" applyBorder="1" applyAlignment="1" applyProtection="1">
      <alignment horizontal="right"/>
      <protection locked="0"/>
    </xf>
    <xf numFmtId="164" fontId="2" fillId="42" borderId="49" xfId="0" applyNumberFormat="1" applyFont="1" applyFill="1" applyBorder="1" applyAlignment="1" applyProtection="1">
      <alignment horizontal="right"/>
      <protection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4" fillId="13" borderId="51" xfId="0" applyNumberFormat="1" applyFont="1" applyFill="1" applyBorder="1" applyAlignment="1">
      <alignment horizontal="right"/>
    </xf>
    <xf numFmtId="164" fontId="4" fillId="13" borderId="49" xfId="0" applyNumberFormat="1" applyFont="1" applyFill="1" applyBorder="1" applyAlignment="1">
      <alignment horizontal="right"/>
    </xf>
    <xf numFmtId="164" fontId="2" fillId="42" borderId="24" xfId="0" applyNumberFormat="1" applyFont="1" applyFill="1" applyBorder="1" applyAlignment="1" applyProtection="1">
      <alignment horizontal="right"/>
      <protection/>
    </xf>
    <xf numFmtId="164" fontId="4" fillId="40" borderId="52" xfId="0" applyNumberFormat="1" applyFont="1" applyFill="1" applyBorder="1" applyAlignment="1">
      <alignment horizontal="right"/>
    </xf>
    <xf numFmtId="164" fontId="4" fillId="13" borderId="52" xfId="0" applyNumberFormat="1" applyFont="1" applyFill="1" applyBorder="1" applyAlignment="1">
      <alignment horizontal="right"/>
    </xf>
    <xf numFmtId="164" fontId="4" fillId="13" borderId="48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0" fillId="0" borderId="5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38" borderId="0" xfId="0" applyFont="1" applyFill="1" applyBorder="1" applyAlignment="1">
      <alignment horizontal="left" wrapText="1" indent="3"/>
    </xf>
    <xf numFmtId="164" fontId="2" fillId="42" borderId="54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>
      <alignment horizontal="left" wrapText="1"/>
    </xf>
    <xf numFmtId="164" fontId="2" fillId="0" borderId="39" xfId="0" applyNumberFormat="1" applyFont="1" applyBorder="1" applyAlignment="1" applyProtection="1">
      <alignment horizontal="right"/>
      <protection locked="0"/>
    </xf>
    <xf numFmtId="0" fontId="2" fillId="38" borderId="55" xfId="0" applyFont="1" applyFill="1" applyBorder="1" applyAlignment="1">
      <alignment horizontal="left" wrapText="1"/>
    </xf>
    <xf numFmtId="49" fontId="2" fillId="38" borderId="56" xfId="0" applyNumberFormat="1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64" fontId="2" fillId="43" borderId="50" xfId="0" applyNumberFormat="1" applyFont="1" applyFill="1" applyBorder="1" applyAlignment="1" applyProtection="1">
      <alignment horizontal="right"/>
      <protection/>
    </xf>
    <xf numFmtId="164" fontId="2" fillId="43" borderId="33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42" borderId="60" xfId="0" applyNumberFormat="1" applyFont="1" applyFill="1" applyBorder="1" applyAlignment="1" applyProtection="1">
      <alignment horizontal="right"/>
      <protection/>
    </xf>
    <xf numFmtId="164" fontId="2" fillId="42" borderId="38" xfId="0" applyNumberFormat="1" applyFont="1" applyFill="1" applyBorder="1" applyAlignment="1" applyProtection="1">
      <alignment horizontal="right"/>
      <protection/>
    </xf>
    <xf numFmtId="164" fontId="2" fillId="42" borderId="61" xfId="0" applyNumberFormat="1" applyFont="1" applyFill="1" applyBorder="1" applyAlignment="1" applyProtection="1">
      <alignment horizontal="right"/>
      <protection/>
    </xf>
    <xf numFmtId="164" fontId="2" fillId="42" borderId="37" xfId="0" applyNumberFormat="1" applyFont="1" applyFill="1" applyBorder="1" applyAlignment="1" applyProtection="1">
      <alignment horizontal="right"/>
      <protection/>
    </xf>
    <xf numFmtId="49" fontId="2" fillId="38" borderId="62" xfId="0" applyNumberFormat="1" applyFont="1" applyFill="1" applyBorder="1" applyAlignment="1">
      <alignment horizontal="center"/>
    </xf>
    <xf numFmtId="49" fontId="2" fillId="38" borderId="16" xfId="0" applyNumberFormat="1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26" xfId="0" applyFont="1" applyBorder="1" applyAlignment="1">
      <alignment horizontal="right"/>
    </xf>
    <xf numFmtId="164" fontId="2" fillId="42" borderId="65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49" fontId="23" fillId="0" borderId="10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49" fontId="2" fillId="38" borderId="68" xfId="0" applyNumberFormat="1" applyFont="1" applyFill="1" applyBorder="1" applyAlignment="1">
      <alignment horizontal="center"/>
    </xf>
    <xf numFmtId="49" fontId="2" fillId="38" borderId="18" xfId="0" applyNumberFormat="1" applyFont="1" applyFill="1" applyBorder="1" applyAlignment="1">
      <alignment horizontal="center"/>
    </xf>
    <xf numFmtId="49" fontId="2" fillId="38" borderId="62" xfId="0" applyNumberFormat="1" applyFont="1" applyFill="1" applyBorder="1" applyAlignment="1">
      <alignment horizontal="center"/>
    </xf>
    <xf numFmtId="49" fontId="2" fillId="38" borderId="16" xfId="0" applyNumberFormat="1" applyFont="1" applyFill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164" fontId="4" fillId="40" borderId="61" xfId="0" applyNumberFormat="1" applyFont="1" applyFill="1" applyBorder="1" applyAlignment="1">
      <alignment horizontal="right"/>
    </xf>
    <xf numFmtId="164" fontId="4" fillId="40" borderId="37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164" fontId="4" fillId="40" borderId="60" xfId="0" applyNumberFormat="1" applyFont="1" applyFill="1" applyBorder="1" applyAlignment="1">
      <alignment horizontal="right"/>
    </xf>
    <xf numFmtId="164" fontId="4" fillId="40" borderId="38" xfId="0" applyNumberFormat="1" applyFont="1" applyFill="1" applyBorder="1" applyAlignment="1">
      <alignment horizontal="righ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98" zoomScaleNormal="98" zoomScalePageLayoutView="0" workbookViewId="0" topLeftCell="A1">
      <selection activeCell="A1" sqref="A1"/>
    </sheetView>
  </sheetViews>
  <sheetFormatPr defaultColWidth="9.00390625" defaultRowHeight="12.75"/>
  <cols>
    <col min="1" max="1" width="52.75390625" style="0" customWidth="1"/>
    <col min="2" max="2" width="5.75390625" style="0" customWidth="1"/>
    <col min="3" max="5" width="19.625" style="0" customWidth="1"/>
    <col min="6" max="6" width="10.875" style="88" hidden="1" customWidth="1"/>
    <col min="7" max="7" width="11.875" style="88" hidden="1" customWidth="1"/>
    <col min="8" max="8" width="31.625" style="0" customWidth="1"/>
  </cols>
  <sheetData>
    <row r="1" spans="1:5" ht="15.75" thickBot="1">
      <c r="A1" s="45"/>
      <c r="B1" s="45"/>
      <c r="C1" s="120" t="s">
        <v>311</v>
      </c>
      <c r="D1" s="121"/>
      <c r="E1" s="46" t="s">
        <v>162</v>
      </c>
    </row>
    <row r="2" spans="1:6" ht="15">
      <c r="A2" s="45"/>
      <c r="B2" s="45"/>
      <c r="C2" s="51"/>
      <c r="D2" s="52"/>
      <c r="E2" s="53"/>
      <c r="F2" s="88" t="s">
        <v>339</v>
      </c>
    </row>
    <row r="3" spans="1:8" ht="15">
      <c r="A3" s="123" t="s">
        <v>161</v>
      </c>
      <c r="B3" s="123"/>
      <c r="C3" s="123"/>
      <c r="D3" s="86"/>
      <c r="E3" s="50"/>
      <c r="F3" s="89" t="s">
        <v>342</v>
      </c>
      <c r="G3" s="89"/>
      <c r="H3" s="50"/>
    </row>
    <row r="4" spans="1:8" ht="14.25" customHeight="1">
      <c r="A4" s="2"/>
      <c r="B4" s="3"/>
      <c r="C4" s="42"/>
      <c r="D4" s="42"/>
      <c r="E4" s="1"/>
      <c r="F4" s="90" t="s">
        <v>338</v>
      </c>
      <c r="G4" s="90"/>
      <c r="H4" s="1"/>
    </row>
    <row r="5" spans="1:6" ht="16.5" customHeight="1">
      <c r="A5" s="47" t="s">
        <v>151</v>
      </c>
      <c r="B5" s="124"/>
      <c r="C5" s="124"/>
      <c r="D5" s="124"/>
      <c r="E5" s="124"/>
      <c r="F5" s="88" t="s">
        <v>341</v>
      </c>
    </row>
    <row r="6" spans="1:5" ht="22.5" customHeight="1">
      <c r="A6" s="1"/>
      <c r="B6" s="125"/>
      <c r="C6" s="125"/>
      <c r="D6" s="125"/>
      <c r="E6" s="125"/>
    </row>
    <row r="7" spans="1:6" ht="12.75">
      <c r="A7" s="126" t="s">
        <v>160</v>
      </c>
      <c r="B7" s="126"/>
      <c r="C7" s="126"/>
      <c r="D7" s="126"/>
      <c r="E7" s="126"/>
      <c r="F7" s="88" t="s">
        <v>340</v>
      </c>
    </row>
    <row r="8" spans="1:5" ht="12.75">
      <c r="A8" s="2"/>
      <c r="B8" s="5"/>
      <c r="C8" s="4"/>
      <c r="D8" s="1"/>
      <c r="E8" s="1"/>
    </row>
    <row r="9" spans="1:5" ht="12.75" customHeight="1">
      <c r="A9" s="104" t="s">
        <v>0</v>
      </c>
      <c r="B9" s="116" t="s">
        <v>1</v>
      </c>
      <c r="C9" s="106" t="s">
        <v>152</v>
      </c>
      <c r="D9" s="107"/>
      <c r="E9" s="114" t="s">
        <v>155</v>
      </c>
    </row>
    <row r="10" spans="1:5" ht="33.75">
      <c r="A10" s="105"/>
      <c r="B10" s="117"/>
      <c r="C10" s="6" t="s">
        <v>153</v>
      </c>
      <c r="D10" s="6" t="s">
        <v>154</v>
      </c>
      <c r="E10" s="115"/>
    </row>
    <row r="11" spans="1:5" ht="13.5" thickBot="1">
      <c r="A11" s="41">
        <v>1</v>
      </c>
      <c r="B11" s="43" t="s">
        <v>2</v>
      </c>
      <c r="C11" s="44">
        <v>3</v>
      </c>
      <c r="D11" s="44">
        <v>4</v>
      </c>
      <c r="E11" s="54">
        <v>5</v>
      </c>
    </row>
    <row r="12" spans="1:7" ht="12.75">
      <c r="A12" s="23" t="s">
        <v>3</v>
      </c>
      <c r="B12" s="130" t="s">
        <v>4</v>
      </c>
      <c r="C12" s="110">
        <f>SUM(C14:C17)</f>
        <v>69253991.37</v>
      </c>
      <c r="D12" s="110">
        <f>SUM(D14:D17)</f>
        <v>69253991.37</v>
      </c>
      <c r="E12" s="108">
        <f>D12-C12</f>
        <v>0</v>
      </c>
      <c r="F12" s="132" t="s">
        <v>202</v>
      </c>
      <c r="G12" s="103" t="s">
        <v>4</v>
      </c>
    </row>
    <row r="13" spans="1:7" ht="12.75">
      <c r="A13" s="20" t="s">
        <v>312</v>
      </c>
      <c r="B13" s="131"/>
      <c r="C13" s="111"/>
      <c r="D13" s="111"/>
      <c r="E13" s="109"/>
      <c r="F13" s="132"/>
      <c r="G13" s="103"/>
    </row>
    <row r="14" spans="1:7" ht="22.5">
      <c r="A14" s="11" t="s">
        <v>313</v>
      </c>
      <c r="B14" s="17" t="s">
        <v>85</v>
      </c>
      <c r="C14" s="59">
        <v>28181302.08</v>
      </c>
      <c r="D14" s="60">
        <v>28181302.08</v>
      </c>
      <c r="E14" s="58">
        <f aca="true" t="shared" si="0" ref="E14:E27">D14-C14</f>
        <v>0</v>
      </c>
      <c r="F14" s="87" t="s">
        <v>203</v>
      </c>
      <c r="G14" s="88" t="s">
        <v>85</v>
      </c>
    </row>
    <row r="15" spans="1:7" ht="19.5" customHeight="1">
      <c r="A15" s="11" t="s">
        <v>170</v>
      </c>
      <c r="B15" s="17" t="s">
        <v>168</v>
      </c>
      <c r="C15" s="61">
        <v>25441716.85</v>
      </c>
      <c r="D15" s="60">
        <v>25441716.85</v>
      </c>
      <c r="E15" s="58">
        <f t="shared" si="0"/>
        <v>0</v>
      </c>
      <c r="F15" s="87" t="s">
        <v>204</v>
      </c>
      <c r="G15" s="88" t="s">
        <v>168</v>
      </c>
    </row>
    <row r="16" spans="1:7" ht="20.25" customHeight="1">
      <c r="A16" s="11" t="s">
        <v>314</v>
      </c>
      <c r="B16" s="17" t="s">
        <v>86</v>
      </c>
      <c r="C16" s="61">
        <v>15630972.44</v>
      </c>
      <c r="D16" s="60">
        <v>15630972.44</v>
      </c>
      <c r="E16" s="58">
        <f t="shared" si="0"/>
        <v>0</v>
      </c>
      <c r="F16" s="87" t="s">
        <v>205</v>
      </c>
      <c r="G16" s="88" t="s">
        <v>86</v>
      </c>
    </row>
    <row r="17" spans="1:7" ht="20.25" customHeight="1">
      <c r="A17" s="11" t="s">
        <v>315</v>
      </c>
      <c r="B17" s="17" t="s">
        <v>87</v>
      </c>
      <c r="C17" s="61"/>
      <c r="D17" s="60"/>
      <c r="E17" s="58">
        <f t="shared" si="0"/>
        <v>0</v>
      </c>
      <c r="F17" s="87" t="s">
        <v>206</v>
      </c>
      <c r="G17" s="88" t="s">
        <v>87</v>
      </c>
    </row>
    <row r="18" spans="1:7" ht="20.25" customHeight="1">
      <c r="A18" s="21" t="s">
        <v>316</v>
      </c>
      <c r="B18" s="17" t="s">
        <v>5</v>
      </c>
      <c r="C18" s="57">
        <f>SUM(C19:C22)</f>
        <v>51433684.08</v>
      </c>
      <c r="D18" s="57">
        <f>SUM(D19:D22)</f>
        <v>51433684.08</v>
      </c>
      <c r="E18" s="58">
        <f t="shared" si="0"/>
        <v>0</v>
      </c>
      <c r="F18" s="87" t="s">
        <v>207</v>
      </c>
      <c r="G18" s="88" t="s">
        <v>5</v>
      </c>
    </row>
    <row r="19" spans="1:7" ht="22.5" customHeight="1">
      <c r="A19" s="11" t="s">
        <v>317</v>
      </c>
      <c r="B19" s="17" t="s">
        <v>88</v>
      </c>
      <c r="C19" s="61">
        <v>17600219.47</v>
      </c>
      <c r="D19" s="60">
        <v>17600219.47</v>
      </c>
      <c r="E19" s="58">
        <f t="shared" si="0"/>
        <v>0</v>
      </c>
      <c r="F19" s="87" t="s">
        <v>208</v>
      </c>
      <c r="G19" s="88" t="s">
        <v>88</v>
      </c>
    </row>
    <row r="20" spans="1:7" ht="22.5">
      <c r="A20" s="11" t="s">
        <v>318</v>
      </c>
      <c r="B20" s="17" t="s">
        <v>169</v>
      </c>
      <c r="C20" s="61">
        <v>18740943.18</v>
      </c>
      <c r="D20" s="60">
        <v>18740943.18</v>
      </c>
      <c r="E20" s="58">
        <f t="shared" si="0"/>
        <v>0</v>
      </c>
      <c r="F20" s="87" t="s">
        <v>209</v>
      </c>
      <c r="G20" s="88" t="s">
        <v>169</v>
      </c>
    </row>
    <row r="21" spans="1:7" ht="22.5">
      <c r="A21" s="11" t="s">
        <v>319</v>
      </c>
      <c r="B21" s="17" t="s">
        <v>89</v>
      </c>
      <c r="C21" s="61">
        <v>15092521.43</v>
      </c>
      <c r="D21" s="60">
        <v>15092521.43</v>
      </c>
      <c r="E21" s="58">
        <f t="shared" si="0"/>
        <v>0</v>
      </c>
      <c r="F21" s="87" t="s">
        <v>210</v>
      </c>
      <c r="G21" s="88" t="s">
        <v>89</v>
      </c>
    </row>
    <row r="22" spans="1:7" ht="20.25" customHeight="1">
      <c r="A22" s="11" t="s">
        <v>320</v>
      </c>
      <c r="B22" s="17" t="s">
        <v>90</v>
      </c>
      <c r="C22" s="61"/>
      <c r="D22" s="60"/>
      <c r="E22" s="58">
        <f t="shared" si="0"/>
        <v>0</v>
      </c>
      <c r="F22" s="87" t="s">
        <v>211</v>
      </c>
      <c r="G22" s="88" t="s">
        <v>90</v>
      </c>
    </row>
    <row r="23" spans="1:7" ht="20.25" customHeight="1">
      <c r="A23" s="20" t="s">
        <v>6</v>
      </c>
      <c r="B23" s="17" t="s">
        <v>7</v>
      </c>
      <c r="C23" s="57">
        <f>C12-C18</f>
        <v>17820307.29</v>
      </c>
      <c r="D23" s="62">
        <f>D12-D18</f>
        <v>17820307.29</v>
      </c>
      <c r="E23" s="58">
        <f t="shared" si="0"/>
        <v>0</v>
      </c>
      <c r="F23" s="87" t="s">
        <v>212</v>
      </c>
      <c r="G23" s="88" t="s">
        <v>7</v>
      </c>
    </row>
    <row r="24" spans="1:7" ht="33.75" customHeight="1">
      <c r="A24" s="11" t="s">
        <v>94</v>
      </c>
      <c r="B24" s="17" t="s">
        <v>91</v>
      </c>
      <c r="C24" s="57">
        <f aca="true" t="shared" si="1" ref="C24:D27">C14-C19</f>
        <v>10581082.61</v>
      </c>
      <c r="D24" s="57">
        <f t="shared" si="1"/>
        <v>10581082.61</v>
      </c>
      <c r="E24" s="58">
        <f t="shared" si="0"/>
        <v>0</v>
      </c>
      <c r="F24" s="87" t="s">
        <v>213</v>
      </c>
      <c r="G24" s="88" t="s">
        <v>91</v>
      </c>
    </row>
    <row r="25" spans="1:7" ht="23.25" customHeight="1">
      <c r="A25" s="11" t="s">
        <v>172</v>
      </c>
      <c r="B25" s="17" t="s">
        <v>171</v>
      </c>
      <c r="C25" s="57">
        <f t="shared" si="1"/>
        <v>6700773.67</v>
      </c>
      <c r="D25" s="57">
        <f t="shared" si="1"/>
        <v>6700773.67</v>
      </c>
      <c r="E25" s="58">
        <f t="shared" si="0"/>
        <v>0</v>
      </c>
      <c r="F25" s="87" t="s">
        <v>214</v>
      </c>
      <c r="G25" s="88" t="s">
        <v>171</v>
      </c>
    </row>
    <row r="26" spans="1:7" ht="23.25" customHeight="1">
      <c r="A26" s="11" t="s">
        <v>95</v>
      </c>
      <c r="B26" s="17" t="s">
        <v>92</v>
      </c>
      <c r="C26" s="57">
        <f t="shared" si="1"/>
        <v>538451.01</v>
      </c>
      <c r="D26" s="57">
        <f t="shared" si="1"/>
        <v>538451.01</v>
      </c>
      <c r="E26" s="58">
        <f t="shared" si="0"/>
        <v>0</v>
      </c>
      <c r="F26" s="87" t="s">
        <v>215</v>
      </c>
      <c r="G26" s="88" t="s">
        <v>92</v>
      </c>
    </row>
    <row r="27" spans="1:7" ht="20.25" customHeight="1" thickBot="1">
      <c r="A27" s="11" t="s">
        <v>96</v>
      </c>
      <c r="B27" s="31" t="s">
        <v>93</v>
      </c>
      <c r="C27" s="63">
        <f t="shared" si="1"/>
        <v>0</v>
      </c>
      <c r="D27" s="63">
        <f t="shared" si="1"/>
        <v>0</v>
      </c>
      <c r="E27" s="64">
        <f t="shared" si="0"/>
        <v>0</v>
      </c>
      <c r="F27" s="87" t="s">
        <v>216</v>
      </c>
      <c r="G27" s="88" t="s">
        <v>93</v>
      </c>
    </row>
    <row r="28" spans="1:8" ht="12.75">
      <c r="A28" s="8"/>
      <c r="B28" s="7"/>
      <c r="C28" s="9"/>
      <c r="D28" s="9"/>
      <c r="E28" s="9" t="s">
        <v>163</v>
      </c>
      <c r="F28" s="91"/>
      <c r="G28" s="100"/>
      <c r="H28" s="48"/>
    </row>
    <row r="29" spans="1:8" ht="12.75" customHeight="1">
      <c r="A29" s="104" t="s">
        <v>0</v>
      </c>
      <c r="B29" s="116" t="s">
        <v>1</v>
      </c>
      <c r="C29" s="106" t="s">
        <v>152</v>
      </c>
      <c r="D29" s="107"/>
      <c r="E29" s="114" t="s">
        <v>155</v>
      </c>
      <c r="F29" s="91"/>
      <c r="G29" s="91"/>
      <c r="H29" s="49"/>
    </row>
    <row r="30" spans="1:6" ht="33.75">
      <c r="A30" s="105"/>
      <c r="B30" s="117"/>
      <c r="C30" s="6" t="s">
        <v>153</v>
      </c>
      <c r="D30" s="6" t="s">
        <v>154</v>
      </c>
      <c r="E30" s="115"/>
      <c r="F30" s="91"/>
    </row>
    <row r="31" spans="1:6" ht="13.5" thickBot="1">
      <c r="A31" s="41">
        <v>1</v>
      </c>
      <c r="B31" s="43" t="s">
        <v>2</v>
      </c>
      <c r="C31" s="44">
        <v>3</v>
      </c>
      <c r="D31" s="44">
        <v>4</v>
      </c>
      <c r="E31" s="54">
        <v>5</v>
      </c>
      <c r="F31" s="91"/>
    </row>
    <row r="32" spans="1:7" ht="20.25" customHeight="1">
      <c r="A32" s="22" t="s">
        <v>321</v>
      </c>
      <c r="B32" s="32" t="s">
        <v>8</v>
      </c>
      <c r="C32" s="65">
        <f>SUM(C33:C35)</f>
        <v>0</v>
      </c>
      <c r="D32" s="65">
        <f>SUM(D33:D35)</f>
        <v>0</v>
      </c>
      <c r="E32" s="66">
        <f aca="true" t="shared" si="2" ref="E32:E51">D32-C32</f>
        <v>0</v>
      </c>
      <c r="F32" s="87" t="s">
        <v>217</v>
      </c>
      <c r="G32" s="88" t="s">
        <v>8</v>
      </c>
    </row>
    <row r="33" spans="1:7" ht="20.25" customHeight="1">
      <c r="A33" s="11" t="s">
        <v>173</v>
      </c>
      <c r="B33" s="17" t="s">
        <v>175</v>
      </c>
      <c r="C33" s="61"/>
      <c r="D33" s="60"/>
      <c r="E33" s="58">
        <f t="shared" si="2"/>
        <v>0</v>
      </c>
      <c r="F33" s="87" t="s">
        <v>218</v>
      </c>
      <c r="G33" s="88" t="s">
        <v>175</v>
      </c>
    </row>
    <row r="34" spans="1:7" ht="19.5" customHeight="1">
      <c r="A34" s="11" t="s">
        <v>174</v>
      </c>
      <c r="B34" s="17" t="s">
        <v>97</v>
      </c>
      <c r="C34" s="61"/>
      <c r="D34" s="60"/>
      <c r="E34" s="58">
        <f t="shared" si="2"/>
        <v>0</v>
      </c>
      <c r="F34" s="87" t="s">
        <v>219</v>
      </c>
      <c r="G34" s="88" t="s">
        <v>97</v>
      </c>
    </row>
    <row r="35" spans="1:7" ht="20.25" customHeight="1">
      <c r="A35" s="11" t="s">
        <v>99</v>
      </c>
      <c r="B35" s="17" t="s">
        <v>98</v>
      </c>
      <c r="C35" s="61"/>
      <c r="D35" s="60"/>
      <c r="E35" s="58">
        <f t="shared" si="2"/>
        <v>0</v>
      </c>
      <c r="F35" s="87" t="s">
        <v>220</v>
      </c>
      <c r="G35" s="88" t="s">
        <v>98</v>
      </c>
    </row>
    <row r="36" spans="1:7" ht="20.25" customHeight="1">
      <c r="A36" s="21" t="s">
        <v>100</v>
      </c>
      <c r="B36" s="17" t="s">
        <v>9</v>
      </c>
      <c r="C36" s="57">
        <f>SUM(C37:C39)</f>
        <v>0</v>
      </c>
      <c r="D36" s="57">
        <f>SUM(D37:D39)</f>
        <v>0</v>
      </c>
      <c r="E36" s="58">
        <f t="shared" si="2"/>
        <v>0</v>
      </c>
      <c r="F36" s="87" t="s">
        <v>221</v>
      </c>
      <c r="G36" s="88" t="s">
        <v>9</v>
      </c>
    </row>
    <row r="37" spans="1:7" ht="20.25" customHeight="1">
      <c r="A37" s="11" t="s">
        <v>177</v>
      </c>
      <c r="B37" s="17" t="s">
        <v>176</v>
      </c>
      <c r="C37" s="61"/>
      <c r="D37" s="60"/>
      <c r="E37" s="58">
        <f t="shared" si="2"/>
        <v>0</v>
      </c>
      <c r="F37" s="87" t="s">
        <v>222</v>
      </c>
      <c r="G37" s="88" t="s">
        <v>176</v>
      </c>
    </row>
    <row r="38" spans="1:7" ht="19.5" customHeight="1">
      <c r="A38" s="11" t="s">
        <v>322</v>
      </c>
      <c r="B38" s="17" t="s">
        <v>101</v>
      </c>
      <c r="C38" s="61"/>
      <c r="D38" s="60"/>
      <c r="E38" s="58">
        <f t="shared" si="2"/>
        <v>0</v>
      </c>
      <c r="F38" s="87" t="s">
        <v>223</v>
      </c>
      <c r="G38" s="88" t="s">
        <v>101</v>
      </c>
    </row>
    <row r="39" spans="1:7" ht="20.25" customHeight="1">
      <c r="A39" s="11" t="s">
        <v>323</v>
      </c>
      <c r="B39" s="17" t="s">
        <v>102</v>
      </c>
      <c r="C39" s="61"/>
      <c r="D39" s="60"/>
      <c r="E39" s="58">
        <f t="shared" si="2"/>
        <v>0</v>
      </c>
      <c r="F39" s="87" t="s">
        <v>224</v>
      </c>
      <c r="G39" s="88" t="s">
        <v>102</v>
      </c>
    </row>
    <row r="40" spans="1:7" ht="20.25" customHeight="1">
      <c r="A40" s="21" t="s">
        <v>10</v>
      </c>
      <c r="B40" s="17" t="s">
        <v>11</v>
      </c>
      <c r="C40" s="57">
        <f aca="true" t="shared" si="3" ref="C40:D43">C32-C36</f>
        <v>0</v>
      </c>
      <c r="D40" s="62">
        <f t="shared" si="3"/>
        <v>0</v>
      </c>
      <c r="E40" s="58">
        <f t="shared" si="2"/>
        <v>0</v>
      </c>
      <c r="F40" s="87" t="s">
        <v>225</v>
      </c>
      <c r="G40" s="88" t="s">
        <v>11</v>
      </c>
    </row>
    <row r="41" spans="1:7" ht="33.75" customHeight="1">
      <c r="A41" s="11" t="s">
        <v>180</v>
      </c>
      <c r="B41" s="17" t="s">
        <v>178</v>
      </c>
      <c r="C41" s="57">
        <f t="shared" si="3"/>
        <v>0</v>
      </c>
      <c r="D41" s="57">
        <f t="shared" si="3"/>
        <v>0</v>
      </c>
      <c r="E41" s="58">
        <f t="shared" si="2"/>
        <v>0</v>
      </c>
      <c r="F41" s="87" t="s">
        <v>226</v>
      </c>
      <c r="G41" s="88" t="s">
        <v>178</v>
      </c>
    </row>
    <row r="42" spans="1:7" ht="21.75" customHeight="1">
      <c r="A42" s="11" t="s">
        <v>179</v>
      </c>
      <c r="B42" s="17" t="s">
        <v>103</v>
      </c>
      <c r="C42" s="57">
        <f t="shared" si="3"/>
        <v>0</v>
      </c>
      <c r="D42" s="57">
        <f t="shared" si="3"/>
        <v>0</v>
      </c>
      <c r="E42" s="58">
        <f t="shared" si="2"/>
        <v>0</v>
      </c>
      <c r="F42" s="87" t="s">
        <v>227</v>
      </c>
      <c r="G42" s="88" t="s">
        <v>103</v>
      </c>
    </row>
    <row r="43" spans="1:7" ht="20.25" customHeight="1">
      <c r="A43" s="11" t="s">
        <v>105</v>
      </c>
      <c r="B43" s="17" t="s">
        <v>104</v>
      </c>
      <c r="C43" s="57">
        <f t="shared" si="3"/>
        <v>0</v>
      </c>
      <c r="D43" s="57">
        <f t="shared" si="3"/>
        <v>0</v>
      </c>
      <c r="E43" s="58">
        <f t="shared" si="2"/>
        <v>0</v>
      </c>
      <c r="F43" s="87" t="s">
        <v>228</v>
      </c>
      <c r="G43" s="88" t="s">
        <v>104</v>
      </c>
    </row>
    <row r="44" spans="1:7" ht="20.25" customHeight="1">
      <c r="A44" s="21" t="s">
        <v>77</v>
      </c>
      <c r="B44" s="17" t="s">
        <v>12</v>
      </c>
      <c r="C44" s="67">
        <v>376097.4</v>
      </c>
      <c r="D44" s="68">
        <v>376097.4</v>
      </c>
      <c r="E44" s="58">
        <f t="shared" si="2"/>
        <v>0</v>
      </c>
      <c r="F44" s="87" t="s">
        <v>229</v>
      </c>
      <c r="G44" s="88" t="s">
        <v>12</v>
      </c>
    </row>
    <row r="45" spans="1:7" ht="20.25" customHeight="1">
      <c r="A45" s="21" t="s">
        <v>13</v>
      </c>
      <c r="B45" s="17" t="s">
        <v>14</v>
      </c>
      <c r="C45" s="67">
        <v>11610706.89</v>
      </c>
      <c r="D45" s="68">
        <v>11610706.89</v>
      </c>
      <c r="E45" s="58">
        <f t="shared" si="2"/>
        <v>0</v>
      </c>
      <c r="F45" s="87" t="s">
        <v>230</v>
      </c>
      <c r="G45" s="88" t="s">
        <v>14</v>
      </c>
    </row>
    <row r="46" spans="1:7" ht="22.5">
      <c r="A46" s="11" t="s">
        <v>182</v>
      </c>
      <c r="B46" s="17" t="s">
        <v>181</v>
      </c>
      <c r="C46" s="67"/>
      <c r="D46" s="68"/>
      <c r="E46" s="58">
        <f t="shared" si="2"/>
        <v>0</v>
      </c>
      <c r="F46" s="87" t="s">
        <v>231</v>
      </c>
      <c r="G46" s="88" t="s">
        <v>181</v>
      </c>
    </row>
    <row r="47" spans="1:7" ht="20.25" customHeight="1">
      <c r="A47" s="21" t="s">
        <v>15</v>
      </c>
      <c r="B47" s="17" t="s">
        <v>16</v>
      </c>
      <c r="C47" s="57">
        <f>C48+C49+C50+C51</f>
        <v>0</v>
      </c>
      <c r="D47" s="62">
        <f>D48+D49+D50+D51</f>
        <v>0</v>
      </c>
      <c r="E47" s="58">
        <f t="shared" si="2"/>
        <v>0</v>
      </c>
      <c r="F47" s="87" t="s">
        <v>232</v>
      </c>
      <c r="G47" s="88" t="s">
        <v>16</v>
      </c>
    </row>
    <row r="48" spans="1:7" ht="22.5">
      <c r="A48" s="11" t="s">
        <v>106</v>
      </c>
      <c r="B48" s="17" t="s">
        <v>17</v>
      </c>
      <c r="C48" s="67"/>
      <c r="D48" s="68"/>
      <c r="E48" s="58">
        <f t="shared" si="2"/>
        <v>0</v>
      </c>
      <c r="F48" s="87" t="s">
        <v>233</v>
      </c>
      <c r="G48" s="88" t="s">
        <v>17</v>
      </c>
    </row>
    <row r="49" spans="1:7" ht="20.25" customHeight="1">
      <c r="A49" s="11" t="s">
        <v>184</v>
      </c>
      <c r="B49" s="17" t="s">
        <v>183</v>
      </c>
      <c r="C49" s="67"/>
      <c r="D49" s="68"/>
      <c r="E49" s="58">
        <f t="shared" si="2"/>
        <v>0</v>
      </c>
      <c r="F49" s="87" t="s">
        <v>234</v>
      </c>
      <c r="G49" s="88" t="s">
        <v>183</v>
      </c>
    </row>
    <row r="50" spans="1:7" ht="20.25" customHeight="1">
      <c r="A50" s="11" t="s">
        <v>107</v>
      </c>
      <c r="B50" s="17" t="s">
        <v>18</v>
      </c>
      <c r="C50" s="67"/>
      <c r="D50" s="68"/>
      <c r="E50" s="58">
        <f t="shared" si="2"/>
        <v>0</v>
      </c>
      <c r="F50" s="87" t="s">
        <v>235</v>
      </c>
      <c r="G50" s="88" t="s">
        <v>18</v>
      </c>
    </row>
    <row r="51" spans="1:7" ht="20.25" customHeight="1" thickBot="1">
      <c r="A51" s="11" t="s">
        <v>108</v>
      </c>
      <c r="B51" s="31" t="s">
        <v>19</v>
      </c>
      <c r="C51" s="69"/>
      <c r="D51" s="70"/>
      <c r="E51" s="64">
        <f t="shared" si="2"/>
        <v>0</v>
      </c>
      <c r="F51" s="87" t="s">
        <v>236</v>
      </c>
      <c r="G51" s="88" t="s">
        <v>19</v>
      </c>
    </row>
    <row r="52" spans="1:8" ht="12.75">
      <c r="A52" s="8"/>
      <c r="B52" s="7"/>
      <c r="C52" s="9"/>
      <c r="D52" s="9"/>
      <c r="E52" s="9" t="s">
        <v>164</v>
      </c>
      <c r="F52" s="91"/>
      <c r="G52" s="100"/>
      <c r="H52" s="48"/>
    </row>
    <row r="53" spans="1:8" ht="12.75" customHeight="1">
      <c r="A53" s="104" t="s">
        <v>0</v>
      </c>
      <c r="B53" s="116" t="s">
        <v>1</v>
      </c>
      <c r="C53" s="106" t="s">
        <v>152</v>
      </c>
      <c r="D53" s="107"/>
      <c r="E53" s="114" t="s">
        <v>155</v>
      </c>
      <c r="F53" s="91"/>
      <c r="G53" s="91"/>
      <c r="H53" s="49"/>
    </row>
    <row r="54" spans="1:6" ht="33.75">
      <c r="A54" s="105"/>
      <c r="B54" s="117"/>
      <c r="C54" s="6" t="s">
        <v>153</v>
      </c>
      <c r="D54" s="6" t="s">
        <v>154</v>
      </c>
      <c r="E54" s="115"/>
      <c r="F54" s="91"/>
    </row>
    <row r="55" spans="1:6" ht="13.5" thickBot="1">
      <c r="A55" s="41">
        <v>1</v>
      </c>
      <c r="B55" s="43" t="s">
        <v>2</v>
      </c>
      <c r="C55" s="44">
        <v>3</v>
      </c>
      <c r="D55" s="44">
        <v>4</v>
      </c>
      <c r="E55" s="54">
        <v>5</v>
      </c>
      <c r="F55" s="91"/>
    </row>
    <row r="56" spans="1:7" ht="20.25" customHeight="1">
      <c r="A56" s="12" t="s">
        <v>20</v>
      </c>
      <c r="B56" s="32" t="s">
        <v>72</v>
      </c>
      <c r="C56" s="71">
        <f>C57+C58+C59+C60</f>
        <v>0</v>
      </c>
      <c r="D56" s="72">
        <f>D57+D58+D59+D60</f>
        <v>0</v>
      </c>
      <c r="E56" s="66">
        <f aca="true" t="shared" si="4" ref="E56:E77">D56-C56</f>
        <v>0</v>
      </c>
      <c r="F56" s="87" t="s">
        <v>237</v>
      </c>
      <c r="G56" s="88" t="s">
        <v>72</v>
      </c>
    </row>
    <row r="57" spans="1:7" ht="22.5">
      <c r="A57" s="33" t="s">
        <v>109</v>
      </c>
      <c r="B57" s="18" t="s">
        <v>73</v>
      </c>
      <c r="C57" s="67"/>
      <c r="D57" s="68"/>
      <c r="E57" s="58">
        <f t="shared" si="4"/>
        <v>0</v>
      </c>
      <c r="F57" s="87" t="s">
        <v>238</v>
      </c>
      <c r="G57" s="88" t="s">
        <v>73</v>
      </c>
    </row>
    <row r="58" spans="1:7" ht="22.5">
      <c r="A58" s="34" t="s">
        <v>186</v>
      </c>
      <c r="B58" s="17" t="s">
        <v>185</v>
      </c>
      <c r="C58" s="67"/>
      <c r="D58" s="68"/>
      <c r="E58" s="58">
        <f t="shared" si="4"/>
        <v>0</v>
      </c>
      <c r="F58" s="87" t="s">
        <v>239</v>
      </c>
      <c r="G58" s="88" t="s">
        <v>185</v>
      </c>
    </row>
    <row r="59" spans="1:7" ht="20.25" customHeight="1">
      <c r="A59" s="34" t="s">
        <v>110</v>
      </c>
      <c r="B59" s="17" t="s">
        <v>74</v>
      </c>
      <c r="C59" s="67"/>
      <c r="D59" s="68"/>
      <c r="E59" s="58">
        <f t="shared" si="4"/>
        <v>0</v>
      </c>
      <c r="F59" s="87" t="s">
        <v>240</v>
      </c>
      <c r="G59" s="88" t="s">
        <v>74</v>
      </c>
    </row>
    <row r="60" spans="1:7" ht="20.25" customHeight="1">
      <c r="A60" s="34" t="s">
        <v>111</v>
      </c>
      <c r="B60" s="17" t="s">
        <v>75</v>
      </c>
      <c r="C60" s="67"/>
      <c r="D60" s="68"/>
      <c r="E60" s="58">
        <f t="shared" si="4"/>
        <v>0</v>
      </c>
      <c r="F60" s="87" t="s">
        <v>241</v>
      </c>
      <c r="G60" s="88" t="s">
        <v>75</v>
      </c>
    </row>
    <row r="61" spans="1:7" ht="23.25" thickBot="1">
      <c r="A61" s="12" t="s">
        <v>113</v>
      </c>
      <c r="B61" s="17" t="s">
        <v>112</v>
      </c>
      <c r="C61" s="67"/>
      <c r="D61" s="68"/>
      <c r="E61" s="58">
        <f t="shared" si="4"/>
        <v>0</v>
      </c>
      <c r="F61" s="87" t="s">
        <v>242</v>
      </c>
      <c r="G61" s="88" t="s">
        <v>112</v>
      </c>
    </row>
    <row r="62" spans="1:7" ht="34.5" thickBot="1">
      <c r="A62" s="13" t="s">
        <v>187</v>
      </c>
      <c r="B62" s="19" t="s">
        <v>21</v>
      </c>
      <c r="C62" s="73">
        <f>C23+C40+C44+C45+C47+C56+C61</f>
        <v>29807111.58</v>
      </c>
      <c r="D62" s="73">
        <f>D23+D40+D44+D45+D47+D56+D61</f>
        <v>29807111.58</v>
      </c>
      <c r="E62" s="74">
        <f t="shared" si="4"/>
        <v>0</v>
      </c>
      <c r="F62" s="88" t="s">
        <v>243</v>
      </c>
      <c r="G62" s="88" t="s">
        <v>21</v>
      </c>
    </row>
    <row r="63" spans="1:7" ht="12.75">
      <c r="A63" s="23" t="s">
        <v>22</v>
      </c>
      <c r="B63" s="128" t="s">
        <v>24</v>
      </c>
      <c r="C63" s="110">
        <f>C65+C66+C67+C68+C69+C70+C71+C72+C73</f>
        <v>7271698.83</v>
      </c>
      <c r="D63" s="110">
        <f>D65+D66+D67+D68+D69+D70+D71+D72+D73</f>
        <v>7271698.83</v>
      </c>
      <c r="E63" s="122">
        <f t="shared" si="4"/>
        <v>0</v>
      </c>
      <c r="F63" s="132" t="s">
        <v>244</v>
      </c>
      <c r="G63" s="103" t="s">
        <v>24</v>
      </c>
    </row>
    <row r="64" spans="1:7" ht="12.75">
      <c r="A64" s="21" t="s">
        <v>23</v>
      </c>
      <c r="B64" s="129"/>
      <c r="C64" s="111"/>
      <c r="D64" s="111"/>
      <c r="E64" s="109">
        <f t="shared" si="4"/>
        <v>0</v>
      </c>
      <c r="F64" s="132"/>
      <c r="G64" s="103"/>
    </row>
    <row r="65" spans="1:7" ht="33.75">
      <c r="A65" s="36" t="s">
        <v>114</v>
      </c>
      <c r="B65" s="56" t="s">
        <v>25</v>
      </c>
      <c r="C65" s="67">
        <v>7271698.83</v>
      </c>
      <c r="D65" s="68">
        <v>7271698.83</v>
      </c>
      <c r="E65" s="58">
        <f t="shared" si="4"/>
        <v>0</v>
      </c>
      <c r="F65" s="88" t="s">
        <v>245</v>
      </c>
      <c r="G65" s="88" t="s">
        <v>25</v>
      </c>
    </row>
    <row r="66" spans="1:7" ht="24" customHeight="1">
      <c r="A66" s="36" t="s">
        <v>324</v>
      </c>
      <c r="B66" s="56" t="s">
        <v>26</v>
      </c>
      <c r="C66" s="67"/>
      <c r="D66" s="68"/>
      <c r="E66" s="58">
        <f t="shared" si="4"/>
        <v>0</v>
      </c>
      <c r="F66" s="88" t="s">
        <v>246</v>
      </c>
      <c r="G66" s="88" t="s">
        <v>26</v>
      </c>
    </row>
    <row r="67" spans="1:7" ht="22.5">
      <c r="A67" s="36" t="s">
        <v>115</v>
      </c>
      <c r="B67" s="56" t="s">
        <v>27</v>
      </c>
      <c r="C67" s="67"/>
      <c r="D67" s="68"/>
      <c r="E67" s="58">
        <f t="shared" si="4"/>
        <v>0</v>
      </c>
      <c r="F67" s="88" t="s">
        <v>247</v>
      </c>
      <c r="G67" s="88" t="s">
        <v>27</v>
      </c>
    </row>
    <row r="68" spans="1:7" ht="22.5">
      <c r="A68" s="11" t="s">
        <v>116</v>
      </c>
      <c r="B68" s="98" t="s">
        <v>28</v>
      </c>
      <c r="C68" s="96"/>
      <c r="D68" s="77"/>
      <c r="E68" s="94">
        <f t="shared" si="4"/>
        <v>0</v>
      </c>
      <c r="F68" s="88" t="s">
        <v>248</v>
      </c>
      <c r="G68" s="88" t="s">
        <v>28</v>
      </c>
    </row>
    <row r="69" spans="1:7" ht="22.5">
      <c r="A69" s="11" t="s">
        <v>337</v>
      </c>
      <c r="B69" s="16" t="s">
        <v>29</v>
      </c>
      <c r="C69" s="77"/>
      <c r="D69" s="77"/>
      <c r="E69" s="94">
        <f t="shared" si="4"/>
        <v>0</v>
      </c>
      <c r="F69" s="88" t="s">
        <v>249</v>
      </c>
      <c r="G69" s="88" t="s">
        <v>29</v>
      </c>
    </row>
    <row r="70" spans="1:7" ht="22.5">
      <c r="A70" s="36" t="s">
        <v>117</v>
      </c>
      <c r="B70" s="15" t="s">
        <v>30</v>
      </c>
      <c r="C70" s="68"/>
      <c r="D70" s="68"/>
      <c r="E70" s="58">
        <f t="shared" si="4"/>
        <v>0</v>
      </c>
      <c r="F70" s="88" t="s">
        <v>250</v>
      </c>
      <c r="G70" s="88" t="s">
        <v>30</v>
      </c>
    </row>
    <row r="71" spans="1:7" ht="19.5" customHeight="1">
      <c r="A71" s="36" t="s">
        <v>118</v>
      </c>
      <c r="B71" s="15" t="s">
        <v>78</v>
      </c>
      <c r="C71" s="68"/>
      <c r="D71" s="68"/>
      <c r="E71" s="58">
        <f t="shared" si="4"/>
        <v>0</v>
      </c>
      <c r="F71" s="88" t="s">
        <v>251</v>
      </c>
      <c r="G71" s="88" t="s">
        <v>78</v>
      </c>
    </row>
    <row r="72" spans="1:7" ht="19.5" customHeight="1">
      <c r="A72" s="36" t="s">
        <v>119</v>
      </c>
      <c r="B72" s="15" t="s">
        <v>120</v>
      </c>
      <c r="C72" s="68"/>
      <c r="D72" s="68"/>
      <c r="E72" s="58">
        <f t="shared" si="4"/>
        <v>0</v>
      </c>
      <c r="F72" s="88" t="s">
        <v>252</v>
      </c>
      <c r="G72" s="88" t="s">
        <v>120</v>
      </c>
    </row>
    <row r="73" spans="1:7" ht="22.5">
      <c r="A73" s="36" t="s">
        <v>158</v>
      </c>
      <c r="B73" s="15" t="s">
        <v>157</v>
      </c>
      <c r="C73" s="68"/>
      <c r="D73" s="68"/>
      <c r="E73" s="58">
        <f t="shared" si="4"/>
        <v>0</v>
      </c>
      <c r="F73" s="88" t="s">
        <v>253</v>
      </c>
      <c r="G73" s="88" t="s">
        <v>157</v>
      </c>
    </row>
    <row r="74" spans="1:7" ht="19.5" customHeight="1">
      <c r="A74" s="21" t="s">
        <v>31</v>
      </c>
      <c r="B74" s="15" t="s">
        <v>32</v>
      </c>
      <c r="C74" s="76">
        <f>C75+C76+C77</f>
        <v>0</v>
      </c>
      <c r="D74" s="76">
        <f>D75+D76+D77</f>
        <v>0</v>
      </c>
      <c r="E74" s="58">
        <f t="shared" si="4"/>
        <v>0</v>
      </c>
      <c r="F74" s="88" t="s">
        <v>254</v>
      </c>
      <c r="G74" s="88" t="s">
        <v>32</v>
      </c>
    </row>
    <row r="75" spans="1:7" ht="22.5">
      <c r="A75" s="38" t="s">
        <v>121</v>
      </c>
      <c r="B75" s="15" t="s">
        <v>33</v>
      </c>
      <c r="C75" s="68"/>
      <c r="D75" s="68"/>
      <c r="E75" s="58">
        <f t="shared" si="4"/>
        <v>0</v>
      </c>
      <c r="F75" s="88" t="s">
        <v>255</v>
      </c>
      <c r="G75" s="88" t="s">
        <v>33</v>
      </c>
    </row>
    <row r="76" spans="1:7" ht="19.5" customHeight="1">
      <c r="A76" s="39" t="s">
        <v>122</v>
      </c>
      <c r="B76" s="15" t="s">
        <v>34</v>
      </c>
      <c r="C76" s="68"/>
      <c r="D76" s="68"/>
      <c r="E76" s="58">
        <f t="shared" si="4"/>
        <v>0</v>
      </c>
      <c r="F76" s="88" t="s">
        <v>256</v>
      </c>
      <c r="G76" s="88" t="s">
        <v>34</v>
      </c>
    </row>
    <row r="77" spans="1:7" ht="19.5" customHeight="1" thickBot="1">
      <c r="A77" s="39" t="s">
        <v>123</v>
      </c>
      <c r="B77" s="35" t="s">
        <v>35</v>
      </c>
      <c r="C77" s="70"/>
      <c r="D77" s="70"/>
      <c r="E77" s="64">
        <f t="shared" si="4"/>
        <v>0</v>
      </c>
      <c r="F77" s="88" t="s">
        <v>257</v>
      </c>
      <c r="G77" s="88" t="s">
        <v>35</v>
      </c>
    </row>
    <row r="78" spans="1:8" ht="12.75">
      <c r="A78" s="8"/>
      <c r="B78" s="7"/>
      <c r="C78" s="9"/>
      <c r="D78" s="9"/>
      <c r="E78" s="9" t="s">
        <v>165</v>
      </c>
      <c r="G78" s="100"/>
      <c r="H78" s="48"/>
    </row>
    <row r="79" spans="1:8" ht="12.75" customHeight="1">
      <c r="A79" s="104" t="s">
        <v>0</v>
      </c>
      <c r="B79" s="116" t="s">
        <v>1</v>
      </c>
      <c r="C79" s="106" t="s">
        <v>152</v>
      </c>
      <c r="D79" s="107"/>
      <c r="E79" s="114" t="s">
        <v>155</v>
      </c>
      <c r="G79" s="91"/>
      <c r="H79" s="49"/>
    </row>
    <row r="80" spans="1:5" ht="33.75">
      <c r="A80" s="119"/>
      <c r="B80" s="118"/>
      <c r="C80" s="6" t="s">
        <v>153</v>
      </c>
      <c r="D80" s="6" t="s">
        <v>154</v>
      </c>
      <c r="E80" s="127"/>
    </row>
    <row r="81" spans="1:5" ht="13.5" thickBot="1">
      <c r="A81" s="41">
        <v>1</v>
      </c>
      <c r="B81" s="43" t="s">
        <v>2</v>
      </c>
      <c r="C81" s="44">
        <v>3</v>
      </c>
      <c r="D81" s="44">
        <v>4</v>
      </c>
      <c r="E81" s="99">
        <v>5</v>
      </c>
    </row>
    <row r="82" spans="1:7" ht="20.25" customHeight="1">
      <c r="A82" s="22" t="s">
        <v>83</v>
      </c>
      <c r="B82" s="14" t="s">
        <v>36</v>
      </c>
      <c r="C82" s="75"/>
      <c r="D82" s="75"/>
      <c r="E82" s="66">
        <f aca="true" t="shared" si="5" ref="E82:E100">D82-C82</f>
        <v>0</v>
      </c>
      <c r="F82" s="88" t="s">
        <v>258</v>
      </c>
      <c r="G82" s="88" t="s">
        <v>36</v>
      </c>
    </row>
    <row r="83" spans="1:7" ht="19.5" customHeight="1">
      <c r="A83" s="25" t="s">
        <v>37</v>
      </c>
      <c r="B83" s="15" t="s">
        <v>38</v>
      </c>
      <c r="C83" s="68"/>
      <c r="D83" s="68"/>
      <c r="E83" s="58">
        <f t="shared" si="5"/>
        <v>0</v>
      </c>
      <c r="F83" s="88" t="s">
        <v>259</v>
      </c>
      <c r="G83" s="88" t="s">
        <v>38</v>
      </c>
    </row>
    <row r="84" spans="1:7" ht="19.5" customHeight="1">
      <c r="A84" s="22" t="s">
        <v>159</v>
      </c>
      <c r="B84" s="16" t="s">
        <v>39</v>
      </c>
      <c r="C84" s="76">
        <f>C85+C86</f>
        <v>0</v>
      </c>
      <c r="D84" s="76">
        <f>D85+D86</f>
        <v>0</v>
      </c>
      <c r="E84" s="58">
        <f t="shared" si="5"/>
        <v>0</v>
      </c>
      <c r="F84" s="88" t="s">
        <v>260</v>
      </c>
      <c r="G84" s="88" t="s">
        <v>39</v>
      </c>
    </row>
    <row r="85" spans="1:7" ht="22.5" customHeight="1">
      <c r="A85" s="38" t="s">
        <v>325</v>
      </c>
      <c r="B85" s="15" t="s">
        <v>124</v>
      </c>
      <c r="C85" s="68"/>
      <c r="D85" s="68"/>
      <c r="E85" s="58">
        <f t="shared" si="5"/>
        <v>0</v>
      </c>
      <c r="F85" s="88" t="s">
        <v>261</v>
      </c>
      <c r="G85" s="88" t="s">
        <v>124</v>
      </c>
    </row>
    <row r="86" spans="1:7" ht="23.25" customHeight="1">
      <c r="A86" s="39" t="s">
        <v>126</v>
      </c>
      <c r="B86" s="16" t="s">
        <v>125</v>
      </c>
      <c r="C86" s="77"/>
      <c r="D86" s="77"/>
      <c r="E86" s="58">
        <f t="shared" si="5"/>
        <v>0</v>
      </c>
      <c r="F86" s="88" t="s">
        <v>262</v>
      </c>
      <c r="G86" s="88" t="s">
        <v>125</v>
      </c>
    </row>
    <row r="87" spans="1:7" ht="20.25" customHeight="1">
      <c r="A87" s="25" t="s">
        <v>40</v>
      </c>
      <c r="B87" s="15" t="s">
        <v>41</v>
      </c>
      <c r="C87" s="68"/>
      <c r="D87" s="68"/>
      <c r="E87" s="58">
        <f t="shared" si="5"/>
        <v>0</v>
      </c>
      <c r="F87" s="88" t="s">
        <v>263</v>
      </c>
      <c r="G87" s="88" t="s">
        <v>41</v>
      </c>
    </row>
    <row r="88" spans="1:7" ht="20.25" customHeight="1">
      <c r="A88" s="22" t="s">
        <v>308</v>
      </c>
      <c r="B88" s="16" t="s">
        <v>42</v>
      </c>
      <c r="C88" s="77"/>
      <c r="D88" s="77"/>
      <c r="E88" s="94">
        <f t="shared" si="5"/>
        <v>0</v>
      </c>
      <c r="F88" s="88" t="s">
        <v>264</v>
      </c>
      <c r="G88" s="88" t="s">
        <v>42</v>
      </c>
    </row>
    <row r="89" spans="1:7" ht="18.75" customHeight="1">
      <c r="A89" s="22" t="s">
        <v>127</v>
      </c>
      <c r="B89" s="98" t="s">
        <v>43</v>
      </c>
      <c r="C89" s="76">
        <f>C90+C91+C92+C95</f>
        <v>-13235382.87</v>
      </c>
      <c r="D89" s="76">
        <f>D90+D91+D92+D95</f>
        <v>-13235382.87</v>
      </c>
      <c r="E89" s="94">
        <f t="shared" si="5"/>
        <v>0</v>
      </c>
      <c r="F89" s="88" t="s">
        <v>265</v>
      </c>
      <c r="G89" s="88" t="s">
        <v>43</v>
      </c>
    </row>
    <row r="90" spans="1:7" ht="22.5">
      <c r="A90" s="37" t="s">
        <v>303</v>
      </c>
      <c r="B90" s="16" t="s">
        <v>44</v>
      </c>
      <c r="C90" s="77"/>
      <c r="D90" s="77"/>
      <c r="E90" s="58">
        <f t="shared" si="5"/>
        <v>0</v>
      </c>
      <c r="F90" s="88" t="s">
        <v>266</v>
      </c>
      <c r="G90" s="88" t="s">
        <v>44</v>
      </c>
    </row>
    <row r="91" spans="1:7" ht="22.5">
      <c r="A91" s="11" t="s">
        <v>128</v>
      </c>
      <c r="B91" s="16" t="s">
        <v>84</v>
      </c>
      <c r="C91" s="79"/>
      <c r="D91" s="79"/>
      <c r="E91" s="58">
        <f t="shared" si="5"/>
        <v>0</v>
      </c>
      <c r="F91" s="88" t="s">
        <v>267</v>
      </c>
      <c r="G91" s="88" t="s">
        <v>84</v>
      </c>
    </row>
    <row r="92" spans="1:7" ht="20.25" customHeight="1">
      <c r="A92" s="11" t="s">
        <v>190</v>
      </c>
      <c r="B92" s="16" t="s">
        <v>188</v>
      </c>
      <c r="C92" s="77"/>
      <c r="D92" s="77"/>
      <c r="E92" s="58">
        <f t="shared" si="5"/>
        <v>0</v>
      </c>
      <c r="F92" s="88" t="s">
        <v>268</v>
      </c>
      <c r="G92" s="88" t="s">
        <v>188</v>
      </c>
    </row>
    <row r="93" spans="1:7" ht="20.25" customHeight="1">
      <c r="A93" s="11" t="s">
        <v>200</v>
      </c>
      <c r="B93" s="16" t="s">
        <v>189</v>
      </c>
      <c r="C93" s="77">
        <v>-48987353.33</v>
      </c>
      <c r="D93" s="77">
        <v>-48987353.33</v>
      </c>
      <c r="E93" s="58">
        <f t="shared" si="5"/>
        <v>0</v>
      </c>
      <c r="F93" s="88" t="s">
        <v>269</v>
      </c>
      <c r="G93" s="88" t="s">
        <v>189</v>
      </c>
    </row>
    <row r="94" spans="1:7" ht="20.25" customHeight="1">
      <c r="A94" s="11" t="s">
        <v>309</v>
      </c>
      <c r="B94" s="16" t="s">
        <v>198</v>
      </c>
      <c r="C94" s="77">
        <v>35751970.46</v>
      </c>
      <c r="D94" s="77">
        <v>35751970.46</v>
      </c>
      <c r="E94" s="58">
        <f t="shared" si="5"/>
        <v>0</v>
      </c>
      <c r="F94" s="88" t="s">
        <v>270</v>
      </c>
      <c r="G94" s="88" t="s">
        <v>198</v>
      </c>
    </row>
    <row r="95" spans="1:7" ht="20.25" customHeight="1">
      <c r="A95" s="11" t="s">
        <v>310</v>
      </c>
      <c r="B95" s="16" t="s">
        <v>199</v>
      </c>
      <c r="C95" s="76">
        <f>C93+C94</f>
        <v>-13235382.87</v>
      </c>
      <c r="D95" s="76">
        <f>D93+D94</f>
        <v>-13235382.87</v>
      </c>
      <c r="E95" s="58">
        <f t="shared" si="5"/>
        <v>0</v>
      </c>
      <c r="F95" s="88" t="s">
        <v>271</v>
      </c>
      <c r="G95" s="88" t="s">
        <v>199</v>
      </c>
    </row>
    <row r="96" spans="1:7" ht="19.5" customHeight="1">
      <c r="A96" s="21" t="s">
        <v>129</v>
      </c>
      <c r="B96" s="15" t="s">
        <v>130</v>
      </c>
      <c r="C96" s="76">
        <f>SUM(C97:C99)</f>
        <v>0</v>
      </c>
      <c r="D96" s="76">
        <f>SUM(D97:D99)</f>
        <v>0</v>
      </c>
      <c r="E96" s="58">
        <f t="shared" si="5"/>
        <v>0</v>
      </c>
      <c r="F96" s="88" t="s">
        <v>272</v>
      </c>
      <c r="G96" s="88" t="s">
        <v>130</v>
      </c>
    </row>
    <row r="97" spans="1:7" ht="22.5">
      <c r="A97" s="38" t="s">
        <v>134</v>
      </c>
      <c r="B97" s="15" t="s">
        <v>131</v>
      </c>
      <c r="C97" s="68"/>
      <c r="D97" s="68"/>
      <c r="E97" s="58">
        <f t="shared" si="5"/>
        <v>0</v>
      </c>
      <c r="F97" s="88" t="s">
        <v>273</v>
      </c>
      <c r="G97" s="88" t="s">
        <v>131</v>
      </c>
    </row>
    <row r="98" spans="1:7" ht="19.5" customHeight="1">
      <c r="A98" s="39" t="s">
        <v>135</v>
      </c>
      <c r="B98" s="15" t="s">
        <v>132</v>
      </c>
      <c r="C98" s="68"/>
      <c r="D98" s="68"/>
      <c r="E98" s="58">
        <f t="shared" si="5"/>
        <v>0</v>
      </c>
      <c r="F98" s="88" t="s">
        <v>274</v>
      </c>
      <c r="G98" s="88" t="s">
        <v>132</v>
      </c>
    </row>
    <row r="99" spans="1:7" ht="19.5" customHeight="1">
      <c r="A99" s="39" t="s">
        <v>136</v>
      </c>
      <c r="B99" s="15" t="s">
        <v>133</v>
      </c>
      <c r="C99" s="68"/>
      <c r="D99" s="68"/>
      <c r="E99" s="58">
        <f t="shared" si="5"/>
        <v>0</v>
      </c>
      <c r="F99" s="88" t="s">
        <v>275</v>
      </c>
      <c r="G99" s="88" t="s">
        <v>133</v>
      </c>
    </row>
    <row r="100" spans="1:7" ht="19.5" customHeight="1" thickBot="1">
      <c r="A100" s="95" t="s">
        <v>53</v>
      </c>
      <c r="B100" s="24" t="s">
        <v>326</v>
      </c>
      <c r="C100" s="101"/>
      <c r="D100" s="79">
        <v>34608.56</v>
      </c>
      <c r="E100" s="58">
        <f t="shared" si="5"/>
        <v>34608.56</v>
      </c>
      <c r="F100" s="88" t="s">
        <v>327</v>
      </c>
      <c r="G100" s="88" t="s">
        <v>326</v>
      </c>
    </row>
    <row r="101" spans="1:7" ht="25.5" customHeight="1" thickBot="1">
      <c r="A101" s="26" t="s">
        <v>328</v>
      </c>
      <c r="B101" s="27" t="s">
        <v>45</v>
      </c>
      <c r="C101" s="73">
        <f>C63+C74+C82+C83+C84+C87+C88+C89+C96+C100</f>
        <v>-5963684.04</v>
      </c>
      <c r="D101" s="73">
        <f>D63+D74+D82+D83+D84+D87+D88+D89+D96+D100</f>
        <v>-5929075.48</v>
      </c>
      <c r="E101" s="74">
        <f>E63+E74+E82+E83+E84+E87+E88+E89+E96+E100</f>
        <v>34608.56</v>
      </c>
      <c r="F101" s="88" t="s">
        <v>276</v>
      </c>
      <c r="G101" s="88" t="s">
        <v>45</v>
      </c>
    </row>
    <row r="102" spans="1:7" ht="19.5" customHeight="1" thickBot="1">
      <c r="A102" s="28" t="s">
        <v>46</v>
      </c>
      <c r="B102" s="27" t="s">
        <v>47</v>
      </c>
      <c r="C102" s="80">
        <f>C62+C101</f>
        <v>23843427.54</v>
      </c>
      <c r="D102" s="80">
        <f>D62+D101</f>
        <v>23878036.1</v>
      </c>
      <c r="E102" s="81">
        <f>D102-C102</f>
        <v>34608.56</v>
      </c>
      <c r="F102" s="88" t="s">
        <v>277</v>
      </c>
      <c r="G102" s="88" t="s">
        <v>47</v>
      </c>
    </row>
    <row r="103" spans="1:8" ht="12.75">
      <c r="A103" s="8"/>
      <c r="B103" s="7"/>
      <c r="C103" s="9"/>
      <c r="D103" s="9"/>
      <c r="E103" s="9" t="s">
        <v>166</v>
      </c>
      <c r="G103" s="100"/>
      <c r="H103" s="48"/>
    </row>
    <row r="104" spans="1:8" ht="12.75" customHeight="1">
      <c r="A104" s="104" t="s">
        <v>48</v>
      </c>
      <c r="B104" s="116" t="s">
        <v>1</v>
      </c>
      <c r="C104" s="106" t="s">
        <v>152</v>
      </c>
      <c r="D104" s="107"/>
      <c r="E104" s="114" t="s">
        <v>155</v>
      </c>
      <c r="G104" s="91"/>
      <c r="H104" s="49"/>
    </row>
    <row r="105" spans="1:5" ht="33.75">
      <c r="A105" s="105"/>
      <c r="B105" s="117"/>
      <c r="C105" s="6" t="s">
        <v>153</v>
      </c>
      <c r="D105" s="6" t="s">
        <v>154</v>
      </c>
      <c r="E105" s="115"/>
    </row>
    <row r="106" spans="1:5" ht="13.5" thickBot="1">
      <c r="A106" s="41">
        <v>1</v>
      </c>
      <c r="B106" s="43" t="s">
        <v>2</v>
      </c>
      <c r="C106" s="44">
        <v>3</v>
      </c>
      <c r="D106" s="44">
        <v>4</v>
      </c>
      <c r="E106" s="54">
        <v>5</v>
      </c>
    </row>
    <row r="107" spans="1:7" ht="12.75">
      <c r="A107" s="30" t="s">
        <v>49</v>
      </c>
      <c r="B107" s="112" t="s">
        <v>51</v>
      </c>
      <c r="C107" s="110">
        <f>SUM(C109:C111)</f>
        <v>0</v>
      </c>
      <c r="D107" s="110">
        <f>SUM(D109:D111)</f>
        <v>0</v>
      </c>
      <c r="E107" s="108">
        <f aca="true" t="shared" si="6" ref="E107:E119">D107-C107</f>
        <v>0</v>
      </c>
      <c r="F107" s="132" t="s">
        <v>278</v>
      </c>
      <c r="G107" s="103" t="s">
        <v>51</v>
      </c>
    </row>
    <row r="108" spans="1:7" ht="12.75">
      <c r="A108" s="25" t="s">
        <v>50</v>
      </c>
      <c r="B108" s="113"/>
      <c r="C108" s="111"/>
      <c r="D108" s="111"/>
      <c r="E108" s="109">
        <f t="shared" si="6"/>
        <v>0</v>
      </c>
      <c r="F108" s="132"/>
      <c r="G108" s="103"/>
    </row>
    <row r="109" spans="1:7" ht="22.5">
      <c r="A109" s="36" t="s">
        <v>140</v>
      </c>
      <c r="B109" s="15" t="s">
        <v>137</v>
      </c>
      <c r="C109" s="68"/>
      <c r="D109" s="68"/>
      <c r="E109" s="58">
        <f t="shared" si="6"/>
        <v>0</v>
      </c>
      <c r="F109" s="87" t="s">
        <v>279</v>
      </c>
      <c r="G109" s="88" t="s">
        <v>137</v>
      </c>
    </row>
    <row r="110" spans="1:7" ht="24" customHeight="1">
      <c r="A110" s="36" t="s">
        <v>141</v>
      </c>
      <c r="B110" s="15" t="s">
        <v>138</v>
      </c>
      <c r="C110" s="68"/>
      <c r="D110" s="68"/>
      <c r="E110" s="58">
        <f t="shared" si="6"/>
        <v>0</v>
      </c>
      <c r="F110" s="87" t="s">
        <v>297</v>
      </c>
      <c r="G110" s="88" t="s">
        <v>138</v>
      </c>
    </row>
    <row r="111" spans="1:7" ht="22.5">
      <c r="A111" s="11" t="s">
        <v>142</v>
      </c>
      <c r="B111" s="15" t="s">
        <v>139</v>
      </c>
      <c r="C111" s="68"/>
      <c r="D111" s="68"/>
      <c r="E111" s="58">
        <f t="shared" si="6"/>
        <v>0</v>
      </c>
      <c r="F111" s="87" t="s">
        <v>280</v>
      </c>
      <c r="G111" s="88" t="s">
        <v>139</v>
      </c>
    </row>
    <row r="112" spans="1:7" ht="19.5" customHeight="1">
      <c r="A112" s="22" t="s">
        <v>79</v>
      </c>
      <c r="B112" s="15" t="s">
        <v>52</v>
      </c>
      <c r="C112" s="68">
        <v>1436</v>
      </c>
      <c r="D112" s="68">
        <v>1436</v>
      </c>
      <c r="E112" s="58">
        <f t="shared" si="6"/>
        <v>0</v>
      </c>
      <c r="F112" s="87" t="s">
        <v>298</v>
      </c>
      <c r="G112" s="88" t="s">
        <v>52</v>
      </c>
    </row>
    <row r="113" spans="1:7" ht="19.5" customHeight="1">
      <c r="A113" s="22" t="s">
        <v>53</v>
      </c>
      <c r="B113" s="15" t="s">
        <v>54</v>
      </c>
      <c r="C113" s="76">
        <f>SUM(C114:C119)</f>
        <v>-34608.56</v>
      </c>
      <c r="D113" s="76">
        <f>SUM(D114:D119)</f>
        <v>0</v>
      </c>
      <c r="E113" s="82">
        <f t="shared" si="6"/>
        <v>34608.56</v>
      </c>
      <c r="F113" s="87" t="s">
        <v>281</v>
      </c>
      <c r="G113" s="88" t="s">
        <v>54</v>
      </c>
    </row>
    <row r="114" spans="1:7" ht="22.5">
      <c r="A114" s="37" t="s">
        <v>143</v>
      </c>
      <c r="B114" s="15" t="s">
        <v>55</v>
      </c>
      <c r="C114" s="68"/>
      <c r="D114" s="68"/>
      <c r="E114" s="58">
        <f t="shared" si="6"/>
        <v>0</v>
      </c>
      <c r="F114" s="87" t="s">
        <v>299</v>
      </c>
      <c r="G114" s="88" t="s">
        <v>55</v>
      </c>
    </row>
    <row r="115" spans="1:7" ht="22.5">
      <c r="A115" s="11" t="s">
        <v>195</v>
      </c>
      <c r="B115" s="15" t="s">
        <v>56</v>
      </c>
      <c r="C115" s="68">
        <v>-34608.56</v>
      </c>
      <c r="D115" s="68"/>
      <c r="E115" s="58">
        <f t="shared" si="6"/>
        <v>34608.56</v>
      </c>
      <c r="F115" s="87" t="s">
        <v>282</v>
      </c>
      <c r="G115" s="88" t="s">
        <v>56</v>
      </c>
    </row>
    <row r="116" spans="1:7" ht="19.5" customHeight="1">
      <c r="A116" s="11" t="s">
        <v>80</v>
      </c>
      <c r="B116" s="15" t="s">
        <v>57</v>
      </c>
      <c r="C116" s="68"/>
      <c r="D116" s="68"/>
      <c r="E116" s="58">
        <f t="shared" si="6"/>
        <v>0</v>
      </c>
      <c r="F116" s="87" t="s">
        <v>300</v>
      </c>
      <c r="G116" s="88" t="s">
        <v>57</v>
      </c>
    </row>
    <row r="117" spans="1:7" ht="20.25" customHeight="1">
      <c r="A117" s="11" t="s">
        <v>58</v>
      </c>
      <c r="B117" s="15" t="s">
        <v>59</v>
      </c>
      <c r="C117" s="68"/>
      <c r="D117" s="68"/>
      <c r="E117" s="58">
        <f t="shared" si="6"/>
        <v>0</v>
      </c>
      <c r="F117" s="87" t="s">
        <v>283</v>
      </c>
      <c r="G117" s="88" t="s">
        <v>59</v>
      </c>
    </row>
    <row r="118" spans="1:7" ht="22.5">
      <c r="A118" s="11" t="s">
        <v>196</v>
      </c>
      <c r="B118" s="15" t="s">
        <v>60</v>
      </c>
      <c r="C118" s="68"/>
      <c r="D118" s="68"/>
      <c r="E118" s="58">
        <f t="shared" si="6"/>
        <v>0</v>
      </c>
      <c r="F118" s="87" t="s">
        <v>301</v>
      </c>
      <c r="G118" s="88" t="s">
        <v>60</v>
      </c>
    </row>
    <row r="119" spans="1:7" ht="34.5" thickBot="1">
      <c r="A119" s="40" t="s">
        <v>197</v>
      </c>
      <c r="B119" s="35" t="s">
        <v>61</v>
      </c>
      <c r="C119" s="70"/>
      <c r="D119" s="70"/>
      <c r="E119" s="78">
        <f t="shared" si="6"/>
        <v>0</v>
      </c>
      <c r="F119" s="87" t="s">
        <v>284</v>
      </c>
      <c r="G119" s="88" t="s">
        <v>61</v>
      </c>
    </row>
    <row r="120" spans="1:8" ht="12.75">
      <c r="A120" s="8"/>
      <c r="B120" s="7"/>
      <c r="C120" s="9"/>
      <c r="D120" s="9"/>
      <c r="E120" s="9" t="s">
        <v>167</v>
      </c>
      <c r="F120" s="92"/>
      <c r="G120" s="100"/>
      <c r="H120" s="48"/>
    </row>
    <row r="121" spans="1:8" ht="12.75" customHeight="1">
      <c r="A121" s="104" t="s">
        <v>48</v>
      </c>
      <c r="B121" s="116" t="s">
        <v>1</v>
      </c>
      <c r="C121" s="106" t="s">
        <v>152</v>
      </c>
      <c r="D121" s="107"/>
      <c r="E121" s="114" t="s">
        <v>155</v>
      </c>
      <c r="F121" s="135"/>
      <c r="G121" s="91"/>
      <c r="H121" s="49"/>
    </row>
    <row r="122" spans="1:6" ht="33.75">
      <c r="A122" s="105"/>
      <c r="B122" s="117"/>
      <c r="C122" s="6" t="s">
        <v>153</v>
      </c>
      <c r="D122" s="6" t="s">
        <v>154</v>
      </c>
      <c r="E122" s="115"/>
      <c r="F122" s="135"/>
    </row>
    <row r="123" spans="1:6" ht="13.5" thickBot="1">
      <c r="A123" s="41">
        <v>1</v>
      </c>
      <c r="B123" s="43" t="s">
        <v>2</v>
      </c>
      <c r="C123" s="44">
        <v>3</v>
      </c>
      <c r="D123" s="44">
        <v>4</v>
      </c>
      <c r="E123" s="54">
        <v>5</v>
      </c>
      <c r="F123" s="91"/>
    </row>
    <row r="124" spans="1:7" ht="19.5" customHeight="1">
      <c r="A124" s="25" t="s">
        <v>62</v>
      </c>
      <c r="B124" s="14" t="s">
        <v>63</v>
      </c>
      <c r="C124" s="65">
        <f>C125+C126+C127+C128+C129</f>
        <v>230464.87</v>
      </c>
      <c r="D124" s="65">
        <f>D125+D126+D127+D128+D129</f>
        <v>230464.87</v>
      </c>
      <c r="E124" s="66">
        <f aca="true" t="shared" si="7" ref="E124:E132">D124-C124</f>
        <v>0</v>
      </c>
      <c r="F124" s="87" t="s">
        <v>285</v>
      </c>
      <c r="G124" s="88" t="s">
        <v>63</v>
      </c>
    </row>
    <row r="125" spans="1:7" ht="33.75">
      <c r="A125" s="37" t="s">
        <v>144</v>
      </c>
      <c r="B125" s="24" t="s">
        <v>64</v>
      </c>
      <c r="C125" s="61">
        <v>230464.87</v>
      </c>
      <c r="D125" s="61">
        <v>230464.87</v>
      </c>
      <c r="E125" s="58">
        <f t="shared" si="7"/>
        <v>0</v>
      </c>
      <c r="F125" s="87" t="s">
        <v>286</v>
      </c>
      <c r="G125" s="88" t="s">
        <v>64</v>
      </c>
    </row>
    <row r="126" spans="1:7" ht="20.25" customHeight="1">
      <c r="A126" s="37" t="s">
        <v>65</v>
      </c>
      <c r="B126" s="16" t="s">
        <v>194</v>
      </c>
      <c r="C126" s="68"/>
      <c r="D126" s="68"/>
      <c r="E126" s="58">
        <f t="shared" si="7"/>
        <v>0</v>
      </c>
      <c r="F126" s="87" t="s">
        <v>287</v>
      </c>
      <c r="G126" s="88" t="s">
        <v>194</v>
      </c>
    </row>
    <row r="127" spans="1:7" ht="20.25" customHeight="1">
      <c r="A127" s="11" t="s">
        <v>81</v>
      </c>
      <c r="B127" s="16" t="s">
        <v>66</v>
      </c>
      <c r="C127" s="68"/>
      <c r="D127" s="68"/>
      <c r="E127" s="58">
        <f t="shared" si="7"/>
        <v>0</v>
      </c>
      <c r="F127" s="87" t="s">
        <v>288</v>
      </c>
      <c r="G127" s="88" t="s">
        <v>66</v>
      </c>
    </row>
    <row r="128" spans="1:7" ht="20.25" customHeight="1">
      <c r="A128" s="37" t="s">
        <v>82</v>
      </c>
      <c r="B128" s="16" t="s">
        <v>67</v>
      </c>
      <c r="C128" s="77"/>
      <c r="D128" s="77"/>
      <c r="E128" s="58">
        <f t="shared" si="7"/>
        <v>0</v>
      </c>
      <c r="F128" s="87" t="s">
        <v>289</v>
      </c>
      <c r="G128" s="88" t="s">
        <v>67</v>
      </c>
    </row>
    <row r="129" spans="1:7" ht="20.25" customHeight="1">
      <c r="A129" s="37" t="s">
        <v>192</v>
      </c>
      <c r="B129" s="16" t="s">
        <v>191</v>
      </c>
      <c r="C129" s="96"/>
      <c r="D129" s="77"/>
      <c r="E129" s="58">
        <f t="shared" si="7"/>
        <v>0</v>
      </c>
      <c r="F129" s="87" t="s">
        <v>290</v>
      </c>
      <c r="G129" s="88" t="s">
        <v>191</v>
      </c>
    </row>
    <row r="130" spans="1:7" ht="20.25" customHeight="1">
      <c r="A130" s="22" t="s">
        <v>40</v>
      </c>
      <c r="B130" s="16" t="s">
        <v>329</v>
      </c>
      <c r="C130" s="102"/>
      <c r="D130" s="77"/>
      <c r="E130" s="58">
        <f t="shared" si="7"/>
        <v>0</v>
      </c>
      <c r="F130" s="87" t="s">
        <v>327</v>
      </c>
      <c r="G130" s="88" t="s">
        <v>329</v>
      </c>
    </row>
    <row r="131" spans="1:7" ht="20.25" customHeight="1">
      <c r="A131" s="22" t="s">
        <v>334</v>
      </c>
      <c r="B131" s="16" t="s">
        <v>330</v>
      </c>
      <c r="C131" s="102"/>
      <c r="D131" s="77"/>
      <c r="E131" s="58">
        <f t="shared" si="7"/>
        <v>0</v>
      </c>
      <c r="F131" s="87" t="s">
        <v>332</v>
      </c>
      <c r="G131" s="88" t="s">
        <v>330</v>
      </c>
    </row>
    <row r="132" spans="1:7" ht="20.25" customHeight="1" thickBot="1">
      <c r="A132" s="97" t="s">
        <v>308</v>
      </c>
      <c r="B132" s="24" t="s">
        <v>331</v>
      </c>
      <c r="C132" s="101"/>
      <c r="D132" s="79"/>
      <c r="E132" s="58">
        <f t="shared" si="7"/>
        <v>0</v>
      </c>
      <c r="F132" s="87" t="s">
        <v>333</v>
      </c>
      <c r="G132" s="88" t="s">
        <v>331</v>
      </c>
    </row>
    <row r="133" spans="1:7" ht="26.25" customHeight="1" thickBot="1">
      <c r="A133" s="29" t="s">
        <v>335</v>
      </c>
      <c r="B133" s="27" t="s">
        <v>68</v>
      </c>
      <c r="C133" s="83">
        <f>C107+C112+C113+C124+C130+C131+C132</f>
        <v>197292.31</v>
      </c>
      <c r="D133" s="83">
        <f>D107+D112+D113+D124+D130+D131+D132</f>
        <v>231900.87</v>
      </c>
      <c r="E133" s="74">
        <f>E107+E112+E113+E124+E130+E131+E132</f>
        <v>34608.56</v>
      </c>
      <c r="F133" s="87" t="s">
        <v>291</v>
      </c>
      <c r="G133" s="88" t="s">
        <v>68</v>
      </c>
    </row>
    <row r="134" spans="1:7" ht="12.75">
      <c r="A134" s="55" t="s">
        <v>69</v>
      </c>
      <c r="B134" s="112" t="s">
        <v>70</v>
      </c>
      <c r="C134" s="133">
        <f>SUM(C136:C140)</f>
        <v>23646135.23</v>
      </c>
      <c r="D134" s="133">
        <f>SUM(D136:D140)</f>
        <v>23646135.23</v>
      </c>
      <c r="E134" s="136">
        <f>D134-C134</f>
        <v>0</v>
      </c>
      <c r="F134" s="132" t="s">
        <v>292</v>
      </c>
      <c r="G134" s="103" t="s">
        <v>70</v>
      </c>
    </row>
    <row r="135" spans="1:7" ht="22.5">
      <c r="A135" s="25" t="s">
        <v>304</v>
      </c>
      <c r="B135" s="113"/>
      <c r="C135" s="134"/>
      <c r="D135" s="134"/>
      <c r="E135" s="137"/>
      <c r="F135" s="132"/>
      <c r="G135" s="103"/>
    </row>
    <row r="136" spans="1:7" ht="33.75">
      <c r="A136" s="36" t="s">
        <v>148</v>
      </c>
      <c r="B136" s="15" t="s">
        <v>145</v>
      </c>
      <c r="C136" s="68">
        <v>-12105835.23</v>
      </c>
      <c r="D136" s="68">
        <v>-12105835.23</v>
      </c>
      <c r="E136" s="58">
        <f aca="true" t="shared" si="8" ref="E136:E141">D136-C136</f>
        <v>0</v>
      </c>
      <c r="F136" s="87" t="s">
        <v>293</v>
      </c>
      <c r="G136" s="88" t="s">
        <v>145</v>
      </c>
    </row>
    <row r="137" spans="1:7" ht="12.75">
      <c r="A137" s="36" t="s">
        <v>201</v>
      </c>
      <c r="B137" s="15" t="s">
        <v>302</v>
      </c>
      <c r="C137" s="68">
        <v>35751970.46</v>
      </c>
      <c r="D137" s="68">
        <v>35751970.46</v>
      </c>
      <c r="E137" s="58">
        <f t="shared" si="8"/>
        <v>0</v>
      </c>
      <c r="F137" s="87" t="s">
        <v>302</v>
      </c>
      <c r="G137" s="88" t="s">
        <v>336</v>
      </c>
    </row>
    <row r="138" spans="1:7" ht="20.25" customHeight="1">
      <c r="A138" s="36" t="s">
        <v>149</v>
      </c>
      <c r="B138" s="15" t="s">
        <v>146</v>
      </c>
      <c r="C138" s="68"/>
      <c r="D138" s="68"/>
      <c r="E138" s="58">
        <f t="shared" si="8"/>
        <v>0</v>
      </c>
      <c r="F138" s="87" t="s">
        <v>294</v>
      </c>
      <c r="G138" s="88" t="s">
        <v>146</v>
      </c>
    </row>
    <row r="139" spans="1:7" ht="20.25" customHeight="1">
      <c r="A139" s="36" t="s">
        <v>150</v>
      </c>
      <c r="B139" s="16" t="s">
        <v>147</v>
      </c>
      <c r="C139" s="77"/>
      <c r="D139" s="77"/>
      <c r="E139" s="94">
        <f t="shared" si="8"/>
        <v>0</v>
      </c>
      <c r="F139" s="87" t="s">
        <v>295</v>
      </c>
      <c r="G139" s="88" t="s">
        <v>147</v>
      </c>
    </row>
    <row r="140" spans="1:7" ht="20.25" customHeight="1" thickBot="1">
      <c r="A140" s="93" t="s">
        <v>305</v>
      </c>
      <c r="B140" s="24" t="s">
        <v>306</v>
      </c>
      <c r="C140" s="79"/>
      <c r="D140" s="79"/>
      <c r="E140" s="58">
        <f t="shared" si="8"/>
        <v>0</v>
      </c>
      <c r="F140" s="87" t="s">
        <v>307</v>
      </c>
      <c r="G140" s="88" t="s">
        <v>306</v>
      </c>
    </row>
    <row r="141" spans="1:7" ht="19.5" customHeight="1" thickBot="1">
      <c r="A141" s="29" t="s">
        <v>193</v>
      </c>
      <c r="B141" s="27" t="s">
        <v>71</v>
      </c>
      <c r="C141" s="84">
        <f>C133+C134</f>
        <v>23843427.54</v>
      </c>
      <c r="D141" s="84">
        <f>D133+D134</f>
        <v>23878036.1</v>
      </c>
      <c r="E141" s="85">
        <f t="shared" si="8"/>
        <v>34608.56</v>
      </c>
      <c r="F141" s="87" t="s">
        <v>296</v>
      </c>
      <c r="G141" s="88" t="s">
        <v>71</v>
      </c>
    </row>
    <row r="142" spans="1:2" ht="12.75">
      <c r="A142" s="2" t="s">
        <v>156</v>
      </c>
      <c r="B142" s="10" t="s">
        <v>76</v>
      </c>
    </row>
  </sheetData>
  <sheetProtection/>
  <mergeCells count="54">
    <mergeCell ref="F107:F108"/>
    <mergeCell ref="C107:C108"/>
    <mergeCell ref="C134:C135"/>
    <mergeCell ref="B134:B135"/>
    <mergeCell ref="F134:F135"/>
    <mergeCell ref="F121:F122"/>
    <mergeCell ref="E134:E135"/>
    <mergeCell ref="D134:D135"/>
    <mergeCell ref="B12:B13"/>
    <mergeCell ref="F12:F13"/>
    <mergeCell ref="F63:F64"/>
    <mergeCell ref="D12:D13"/>
    <mergeCell ref="B53:B54"/>
    <mergeCell ref="C53:D53"/>
    <mergeCell ref="A104:A105"/>
    <mergeCell ref="B104:B105"/>
    <mergeCell ref="C104:D104"/>
    <mergeCell ref="E104:E105"/>
    <mergeCell ref="A29:A30"/>
    <mergeCell ref="E79:E80"/>
    <mergeCell ref="B63:B64"/>
    <mergeCell ref="A53:A54"/>
    <mergeCell ref="C1:D1"/>
    <mergeCell ref="C63:C64"/>
    <mergeCell ref="D63:D64"/>
    <mergeCell ref="E63:E64"/>
    <mergeCell ref="A3:C3"/>
    <mergeCell ref="B5:E5"/>
    <mergeCell ref="B6:E6"/>
    <mergeCell ref="C12:C13"/>
    <mergeCell ref="B29:B30"/>
    <mergeCell ref="C29:D29"/>
    <mergeCell ref="B9:B10"/>
    <mergeCell ref="E12:E13"/>
    <mergeCell ref="C9:D9"/>
    <mergeCell ref="E29:E30"/>
    <mergeCell ref="A7:E7"/>
    <mergeCell ref="E9:E10"/>
    <mergeCell ref="G12:G13"/>
    <mergeCell ref="G63:G64"/>
    <mergeCell ref="G107:G108"/>
    <mergeCell ref="G134:G135"/>
    <mergeCell ref="A9:A10"/>
    <mergeCell ref="C79:D79"/>
    <mergeCell ref="E107:E108"/>
    <mergeCell ref="D107:D108"/>
    <mergeCell ref="B107:B108"/>
    <mergeCell ref="E53:E54"/>
    <mergeCell ref="A121:A122"/>
    <mergeCell ref="B121:B122"/>
    <mergeCell ref="C121:D121"/>
    <mergeCell ref="E121:E122"/>
    <mergeCell ref="B79:B80"/>
    <mergeCell ref="A79:A80"/>
  </mergeCells>
  <printOptions/>
  <pageMargins left="0.7480314960629921" right="0.7480314960629921" top="0.984251968503937" bottom="0.984251968503937" header="0.5118110236220472" footer="0.5118110236220472"/>
  <pageSetup blackAndWhite="1" fitToHeight="100" horizontalDpi="300" verticalDpi="300" orientation="landscape" paperSize="9" scale="78" r:id="rId1"/>
  <rowBreaks count="5" manualBreakCount="5">
    <brk id="27" max="255" man="1"/>
    <brk id="51" max="255" man="1"/>
    <brk id="77" max="255" man="1"/>
    <brk id="102" max="255" man="1"/>
    <brk id="11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Каб23</cp:lastModifiedBy>
  <dcterms:created xsi:type="dcterms:W3CDTF">2007-09-18T12:02:08Z</dcterms:created>
  <dcterms:modified xsi:type="dcterms:W3CDTF">2016-03-24T08:27:48Z</dcterms:modified>
  <cp:category/>
  <cp:version/>
  <cp:contentType/>
  <cp:contentStatus/>
</cp:coreProperties>
</file>