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<sst xmlns="http://schemas.openxmlformats.org/spreadsheetml/2006/main" count="509" uniqueCount="282">
  <si>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</si>
  <si>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</si>
  <si>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</si>
  <si>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</si>
  <si>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</si>
  <si>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</si>
  <si>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</si>
  <si>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</si>
  <si>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</si>
  <si>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</si>
  <si>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</si>
  <si>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</si>
  <si>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</si>
  <si>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</si>
  <si>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</si>
  <si>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</si>
  <si>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</si>
  <si>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</si>
  <si>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</si>
  <si>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</si>
  <si>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</si>
  <si>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</si>
  <si>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</si>
  <si>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</si>
  <si>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</si>
  <si>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</si>
  <si>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</si>
  <si>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</si>
  <si>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</si>
  <si>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</si>
  <si>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</si>
  <si>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</si>
  <si>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</si>
  <si>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</si>
  <si>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</si>
  <si>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</si>
  <si>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</si>
  <si>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</si>
  <si>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</si>
  <si>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</si>
  <si>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</si>
  <si>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</si>
  <si>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</si>
  <si>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</si>
  <si>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</si>
  <si>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</si>
  <si>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</si>
  <si>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</si>
  <si>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</si>
  <si>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</si>
  <si>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</si>
  <si>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</si>
  <si>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</si>
  <si>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</si>
  <si>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</si>
  <si>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</si>
  <si>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</si>
  <si>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</si>
  <si>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</si>
  <si>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</si>
  <si>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</si>
  <si>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</si>
  <si>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</si>
  <si>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</si>
  <si>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</si>
  <si>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</si>
  <si>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</si>
  <si>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</si>
  <si>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</si>
  <si>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</si>
  <si>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</si>
  <si>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</si>
  <si>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</si>
  <si>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</si>
  <si>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</si>
  <si>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</si>
  <si>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</si>
  <si>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</si>
  <si>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</si>
  <si>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</si>
  <si>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</si>
  <si>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</si>
  <si>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</si>
  <si>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</si>
  <si>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</si>
  <si>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</si>
  <si>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</si>
  <si>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</si>
  <si>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</si>
  <si>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</si>
  <si>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</si>
  <si>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</si>
  <si>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</si>
  <si>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</si>
  <si>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</si>
  <si>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</si>
  <si>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</si>
  <si>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</si>
  <si>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</si>
  <si>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</si>
  <si>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</si>
  <si>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</si>
  <si>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</si>
  <si>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</si>
  <si>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</si>
  <si>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</si>
  <si>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</si>
  <si>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</si>
  <si>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</si>
  <si>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</si>
  <si>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</si>
  <si>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</si>
  <si>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</si>
  <si>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</si>
  <si>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</si>
  <si>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</si>
  <si>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</si>
  <si>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</si>
  <si>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</si>
  <si>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</si>
  <si>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</si>
  <si>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</si>
  <si>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</si>
  <si>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</si>
  <si>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</si>
  <si>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</si>
  <si>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</si>
  <si>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</si>
  <si>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</si>
  <si>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</si>
  <si>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</si>
  <si>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</si>
  <si>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</si>
  <si>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</si>
  <si>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</si>
  <si>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</si>
  <si>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</si>
  <si>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</si>
  <si>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</si>
  <si>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</si>
  <si>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</si>
  <si>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</si>
  <si>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</si>
  <si>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</si>
  <si>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</si>
  <si>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</si>
  <si>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</si>
  <si>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</si>
  <si>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</si>
  <si>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</si>
  <si>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</si>
  <si>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</si>
  <si>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</si>
  <si>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</si>
  <si>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</si>
  <si>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</si>
  <si>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</si>
  <si>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</si>
  <si>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</si>
  <si>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</si>
  <si>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</si>
  <si>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</si>
  <si>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</si>
  <si>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</si>
  <si>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</si>
  <si>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</si>
  <si>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</si>
  <si>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</si>
  <si>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</si>
  <si>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</si>
  <si>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</si>
  <si>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</si>
  <si>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</si>
  <si>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</si>
  <si>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</si>
  <si>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</si>
  <si>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</si>
  <si>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</si>
  <si>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</si>
  <si>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</si>
  <si>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</si>
  <si>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</si>
  <si>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</si>
  <si>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</si>
  <si>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</si>
  <si>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</si>
  <si>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</si>
  <si>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</si>
  <si>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</si>
  <si>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</si>
  <si>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</si>
  <si>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</si>
  <si>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</si>
  <si>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</si>
  <si>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</si>
  <si>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</si>
  <si>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</si>
  <si>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</si>
  <si>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</si>
  <si>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</si>
  <si>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</si>
  <si>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</si>
  <si>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</si>
  <si>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</si>
  <si>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</si>
  <si>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</si>
  <si>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</si>
  <si>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</si>
  <si>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</si>
  <si>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</si>
  <si>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</si>
  <si>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</si>
  <si>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</si>
  <si>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</si>
  <si>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</si>
  <si>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</si>
  <si>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</si>
  <si>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</si>
  <si>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</si>
  <si>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</si>
  <si>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</si>
  <si>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</si>
  <si>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</si>
  <si>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</si>
  <si>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</si>
  <si>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</si>
  <si>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</si>
  <si>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</si>
  <si>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</si>
  <si>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</si>
  <si>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</si>
  <si>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</si>
  <si>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</si>
  <si>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</si>
  <si>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</si>
  <si>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</si>
  <si>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</si>
  <si>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</si>
  <si>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</si>
  <si>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</si>
  <si>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</si>
  <si>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</si>
  <si>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</si>
  <si>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</si>
  <si>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</si>
  <si>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</si>
  <si>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</si>
  <si>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</si>
  <si>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</si>
  <si>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</si>
  <si>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</si>
  <si>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</si>
  <si>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</si>
  <si>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</si>
  <si>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</si>
  <si>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</si>
  <si>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</si>
  <si>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</si>
  <si>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</si>
  <si>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</si>
  <si>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</si>
  <si>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</si>
  <si>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</si>
  <si>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</si>
  <si>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</si>
  <si>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</si>
  <si>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</si>
  <si>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</si>
  <si>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</si>
  <si>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</si>
  <si>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family val="0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</si>
  <si>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</si>
  <si>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</si>
  <si>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</si>
  <si>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</si>
  <si>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</si>
  <si>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</si>
  <si>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Государственное бюджетное учреждение здравоохранения Республики Башкортостан Стоматологическая поликлиника города Стерлитамак</t>
  </si>
  <si>
    <t>01 января 2016 г.</t>
  </si>
  <si>
    <t>01.01.2016</t>
  </si>
  <si>
    <t>3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</si>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</sst>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8" borderId="53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52" xfId="0" applyNumberFormat="1" applyFont="1" applyFill="1" applyBorder="1" applyAlignment="1" applyProtection="1">
      <alignment horizontal="right"/>
      <protection/>
    </xf>
    <xf numFmtId="14" fontId="3" fillId="0" borderId="5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164" fontId="3" fillId="0" borderId="57" xfId="0" applyNumberFormat="1" applyFont="1" applyBorder="1" applyAlignment="1" applyProtection="1">
      <alignment horizontal="right"/>
      <protection locked="0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21" borderId="59" xfId="0" applyNumberFormat="1" applyFont="1" applyFill="1" applyBorder="1" applyAlignment="1">
      <alignment horizontal="righ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164" fontId="3" fillId="7" borderId="61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49" fontId="3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6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09" t="s">
        <v>255</v>
      </c>
      <c r="B1" s="210"/>
      <c r="C1" s="210"/>
      <c r="D1" s="210"/>
      <c r="E1" s="210"/>
      <c r="F1" s="210"/>
      <c r="G1" s="210"/>
      <c r="H1" s="210"/>
      <c r="I1" s="210"/>
      <c r="J1" s="1"/>
    </row>
    <row r="2" spans="1:9" ht="15" customHeight="1">
      <c r="A2" s="211" t="s">
        <v>256</v>
      </c>
      <c r="B2" s="212"/>
      <c r="C2" s="212"/>
      <c r="D2" s="212"/>
      <c r="E2" s="212"/>
      <c r="F2" s="212"/>
      <c r="G2" s="212"/>
      <c r="H2" s="212"/>
      <c r="I2" s="212"/>
    </row>
    <row r="3" spans="1:11" ht="13.5" customHeight="1" thickBot="1">
      <c r="A3" s="209"/>
      <c r="B3" s="210"/>
      <c r="C3" s="210"/>
      <c r="D3" s="210"/>
      <c r="E3" s="210"/>
      <c r="F3" s="210"/>
      <c r="G3" s="210"/>
      <c r="H3" s="210"/>
      <c r="I3" s="210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219</v>
      </c>
      <c r="E5" s="213" t="s">
        <v>278</v>
      </c>
      <c r="F5" s="213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22.5" customHeight="1">
      <c r="A6" s="6" t="s">
        <v>2</v>
      </c>
      <c r="B6" s="214" t="s">
        <v>277</v>
      </c>
      <c r="C6" s="214"/>
      <c r="D6" s="214"/>
      <c r="E6" s="214"/>
      <c r="F6" s="214"/>
      <c r="G6" s="214"/>
      <c r="H6" s="214"/>
      <c r="I6" s="7" t="s">
        <v>234</v>
      </c>
      <c r="J6" s="114"/>
      <c r="K6" s="184" t="s">
        <v>279</v>
      </c>
    </row>
    <row r="7" spans="1:11" s="8" customFormat="1" ht="12.75">
      <c r="A7" s="6" t="s">
        <v>3</v>
      </c>
      <c r="B7" s="215"/>
      <c r="C7" s="215"/>
      <c r="D7" s="215"/>
      <c r="E7" s="215"/>
      <c r="F7" s="215"/>
      <c r="G7" s="215"/>
      <c r="H7" s="215"/>
      <c r="I7" s="7"/>
      <c r="J7" s="114"/>
      <c r="K7" s="184"/>
    </row>
    <row r="8" spans="1:11" s="8" customFormat="1" ht="12.75">
      <c r="A8" s="6" t="s">
        <v>4</v>
      </c>
      <c r="B8" s="215"/>
      <c r="C8" s="215"/>
      <c r="D8" s="215"/>
      <c r="E8" s="215"/>
      <c r="F8" s="215"/>
      <c r="G8" s="215"/>
      <c r="H8" s="215"/>
      <c r="I8" s="9" t="s">
        <v>265</v>
      </c>
      <c r="J8" s="114"/>
      <c r="K8" s="184" t="s">
        <v>280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ht="12.75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/>
    </row>
    <row r="11" spans="1:11" ht="12.75">
      <c r="A11" s="10" t="s">
        <v>8</v>
      </c>
      <c r="B11" s="217"/>
      <c r="C11" s="217"/>
      <c r="D11" s="217"/>
      <c r="E11" s="217"/>
      <c r="F11" s="217"/>
      <c r="G11" s="217"/>
      <c r="H11" s="217"/>
      <c r="I11" s="11"/>
      <c r="J11" s="116"/>
      <c r="K11" s="13" t="s">
        <v>281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276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40</v>
      </c>
      <c r="B21" s="43" t="s">
        <v>41</v>
      </c>
      <c r="C21" s="44"/>
      <c r="D21" s="122">
        <f aca="true" t="shared" si="0" ref="D21:J21">D22+D25+D26+D27+D31+D40</f>
        <v>136711991.15</v>
      </c>
      <c r="E21" s="122">
        <f t="shared" si="0"/>
        <v>136050199.94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136050199.94</v>
      </c>
      <c r="J21" s="123">
        <f t="shared" si="0"/>
        <v>676877.88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136691392.38</v>
      </c>
      <c r="E25" s="126">
        <v>136014514.5</v>
      </c>
      <c r="F25" s="127"/>
      <c r="G25" s="127"/>
      <c r="H25" s="127"/>
      <c r="I25" s="128">
        <f>SUM(E25:H25)</f>
        <v>136014514.5</v>
      </c>
      <c r="J25" s="129">
        <f>IF(IF(D25="",0,D25)=0,0,(IF(D25&gt;0,IF(I25&gt;D25,0,D25-I25),IF(I25&gt;D25,D25-I25,0))))</f>
        <v>676877.88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>
        <v>12794.36</v>
      </c>
      <c r="E26" s="126">
        <v>27881.03</v>
      </c>
      <c r="F26" s="127"/>
      <c r="G26" s="127"/>
      <c r="H26" s="127"/>
      <c r="I26" s="128">
        <f>SUM(E26:H26)</f>
        <v>27881.03</v>
      </c>
      <c r="J26" s="129">
        <f>IF(IF(D26="",0,D26)=0,0,(IF(D26&gt;0,IF(I26&gt;D26,0,D26-I26),IF(I26&gt;D26,D26-I26,0))))</f>
        <v>0</v>
      </c>
    </row>
    <row r="27" spans="1:10" ht="15.75" customHeight="1">
      <c r="A27" s="49" t="s">
        <v>54</v>
      </c>
      <c r="B27" s="50" t="s">
        <v>55</v>
      </c>
      <c r="C27" s="45" t="s">
        <v>56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aca="true" t="shared" si="6" ref="D40:J40">SUM(D42:D45)</f>
        <v>7804.41</v>
      </c>
      <c r="E40" s="130">
        <f t="shared" si="6"/>
        <v>7804.41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7804.41</v>
      </c>
      <c r="J40" s="131">
        <f t="shared" si="6"/>
        <v>0</v>
      </c>
    </row>
    <row r="41" spans="1:10" ht="9.75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266</v>
      </c>
      <c r="B42" s="52" t="s">
        <v>47</v>
      </c>
      <c r="C42" s="45" t="s">
        <v>71</v>
      </c>
      <c r="D42" s="126"/>
      <c r="E42" s="126"/>
      <c r="F42" s="127"/>
      <c r="G42" s="127"/>
      <c r="H42" s="127"/>
      <c r="I42" s="132">
        <f>SUM(E42:H42)</f>
        <v>0</v>
      </c>
      <c r="J42" s="133">
        <f>IF(IF(D42="",0,D42)=0,0,(IF(D42&gt;0,IF(I42&gt;D42,0,D42-I42),IF(I42&gt;D42,D42-I42,0))))</f>
        <v>0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>
        <v>7804.41</v>
      </c>
      <c r="E45" s="121">
        <v>7804.41</v>
      </c>
      <c r="F45" s="121"/>
      <c r="G45" s="121"/>
      <c r="H45" s="121"/>
      <c r="I45" s="134">
        <f>SUM(E45:H45)</f>
        <v>7804.41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75</v>
      </c>
      <c r="B46" s="200"/>
      <c r="C46" s="200"/>
      <c r="D46" s="200"/>
      <c r="E46" s="200"/>
      <c r="F46" s="200"/>
      <c r="G46" s="200"/>
      <c r="H46" s="200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276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76</v>
      </c>
      <c r="B53" s="67" t="s">
        <v>77</v>
      </c>
      <c r="C53" s="68"/>
      <c r="D53" s="122">
        <f aca="true" t="shared" si="7" ref="D53:J53">D55+D60+D68+D72+D83+D87+D91+D92+D98</f>
        <v>136711991.15</v>
      </c>
      <c r="E53" s="122">
        <f t="shared" si="7"/>
        <v>132340101.61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132340101.61</v>
      </c>
      <c r="J53" s="123">
        <f t="shared" si="7"/>
        <v>4371889.54</v>
      </c>
    </row>
    <row r="54" spans="1:10" ht="9.75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aca="true" t="shared" si="8" ref="D55:J55">SUM(D57:D59)</f>
        <v>98723200</v>
      </c>
      <c r="E55" s="135">
        <f t="shared" si="8"/>
        <v>98284082.81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98284082.81</v>
      </c>
      <c r="J55" s="136">
        <f t="shared" si="8"/>
        <v>439117.19</v>
      </c>
    </row>
    <row r="56" spans="1:10" ht="9.75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75" customHeight="1">
      <c r="A57" s="51" t="s">
        <v>82</v>
      </c>
      <c r="B57" s="52" t="s">
        <v>83</v>
      </c>
      <c r="C57" s="70" t="s">
        <v>84</v>
      </c>
      <c r="D57" s="127">
        <v>75539600</v>
      </c>
      <c r="E57" s="126">
        <v>75442276.31</v>
      </c>
      <c r="F57" s="127"/>
      <c r="G57" s="127"/>
      <c r="H57" s="127"/>
      <c r="I57" s="128">
        <f>SUM(E57:H57)</f>
        <v>75442276.31</v>
      </c>
      <c r="J57" s="129">
        <f>IF(IF(D57="",0,D57)=0,0,(IF(D57&gt;0,IF(I57&gt;D57,0,D57-I57),IF(I57&gt;D57,D57-I57,0))))</f>
        <v>97323.69</v>
      </c>
    </row>
    <row r="58" spans="1:10" ht="15.75" customHeight="1">
      <c r="A58" s="57" t="s">
        <v>85</v>
      </c>
      <c r="B58" s="50" t="s">
        <v>86</v>
      </c>
      <c r="C58" s="70" t="s">
        <v>87</v>
      </c>
      <c r="D58" s="127">
        <v>126700</v>
      </c>
      <c r="E58" s="126">
        <v>123827.24</v>
      </c>
      <c r="F58" s="127"/>
      <c r="G58" s="127"/>
      <c r="H58" s="127"/>
      <c r="I58" s="128">
        <f>SUM(E58:H58)</f>
        <v>123827.24</v>
      </c>
      <c r="J58" s="129">
        <f>IF(IF(D58="",0,D58)=0,0,(IF(D58&gt;0,IF(I58&gt;D58,0,D58-I58),IF(I58&gt;D58,D58-I58,0))))</f>
        <v>2872.76</v>
      </c>
    </row>
    <row r="59" spans="1:10" ht="15.75" customHeight="1">
      <c r="A59" s="57" t="s">
        <v>88</v>
      </c>
      <c r="B59" s="50" t="s">
        <v>89</v>
      </c>
      <c r="C59" s="70" t="s">
        <v>90</v>
      </c>
      <c r="D59" s="127">
        <v>23056900</v>
      </c>
      <c r="E59" s="126">
        <v>22717979.26</v>
      </c>
      <c r="F59" s="127"/>
      <c r="G59" s="127"/>
      <c r="H59" s="127"/>
      <c r="I59" s="128">
        <f>SUM(E59:H59)</f>
        <v>22717979.26</v>
      </c>
      <c r="J59" s="129">
        <f>IF(IF(D59="",0,D59)=0,0,(IF(D59&gt;0,IF(I59&gt;D59,0,D59-I59),IF(I59&gt;D59,D59-I59,0))))</f>
        <v>338920.74</v>
      </c>
    </row>
    <row r="60" spans="1:10" ht="15.75" customHeight="1">
      <c r="A60" s="53" t="s">
        <v>91</v>
      </c>
      <c r="B60" s="50" t="s">
        <v>92</v>
      </c>
      <c r="C60" s="70" t="s">
        <v>93</v>
      </c>
      <c r="D60" s="135">
        <f aca="true" t="shared" si="9" ref="D60:J60">SUM(D62:D67)</f>
        <v>14408525.36</v>
      </c>
      <c r="E60" s="135">
        <f t="shared" si="9"/>
        <v>11576536.32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11576536.32</v>
      </c>
      <c r="J60" s="125">
        <f t="shared" si="9"/>
        <v>2831989.04</v>
      </c>
    </row>
    <row r="61" spans="1:10" ht="9.75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242000</v>
      </c>
      <c r="E62" s="126">
        <v>213698.09</v>
      </c>
      <c r="F62" s="127"/>
      <c r="G62" s="127"/>
      <c r="H62" s="127"/>
      <c r="I62" s="128">
        <f aca="true" t="shared" si="10" ref="I62:I67">SUM(E62:H62)</f>
        <v>213698.09</v>
      </c>
      <c r="J62" s="129">
        <f aca="true" t="shared" si="11" ref="J62:J67">IF(IF(D62="",0,D62)=0,0,(IF(D62&gt;0,IF(I62&gt;D62,0,D62-I62),IF(I62&gt;D62,D62-I62,0))))</f>
        <v>28301.91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>
        <v>452000</v>
      </c>
      <c r="E63" s="126">
        <v>428510.94</v>
      </c>
      <c r="F63" s="127"/>
      <c r="G63" s="127"/>
      <c r="H63" s="127"/>
      <c r="I63" s="128">
        <f t="shared" si="10"/>
        <v>428510.94</v>
      </c>
      <c r="J63" s="129">
        <f t="shared" si="11"/>
        <v>23489.06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2336800</v>
      </c>
      <c r="E64" s="126">
        <v>2053759.8</v>
      </c>
      <c r="F64" s="127"/>
      <c r="G64" s="127"/>
      <c r="H64" s="127"/>
      <c r="I64" s="128">
        <f t="shared" si="10"/>
        <v>2053759.8</v>
      </c>
      <c r="J64" s="129">
        <f t="shared" si="11"/>
        <v>283040.2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>
        <v>20000</v>
      </c>
      <c r="E65" s="126">
        <v>2817.84</v>
      </c>
      <c r="F65" s="127"/>
      <c r="G65" s="127"/>
      <c r="H65" s="127"/>
      <c r="I65" s="128">
        <f t="shared" si="10"/>
        <v>2817.84</v>
      </c>
      <c r="J65" s="129">
        <f t="shared" si="11"/>
        <v>17182.16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6763427.8</v>
      </c>
      <c r="E66" s="126">
        <v>5006219.66</v>
      </c>
      <c r="F66" s="127"/>
      <c r="G66" s="127"/>
      <c r="H66" s="127"/>
      <c r="I66" s="128">
        <f t="shared" si="10"/>
        <v>5006219.66</v>
      </c>
      <c r="J66" s="129">
        <f t="shared" si="11"/>
        <v>1757208.14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4594297.56</v>
      </c>
      <c r="E67" s="126">
        <v>3871529.99</v>
      </c>
      <c r="F67" s="127"/>
      <c r="G67" s="127"/>
      <c r="H67" s="127"/>
      <c r="I67" s="128">
        <f t="shared" si="10"/>
        <v>3871529.99</v>
      </c>
      <c r="J67" s="129">
        <f t="shared" si="11"/>
        <v>722767.57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276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aca="true" t="shared" si="15" ref="D87:J87">SUM(D89:D90)</f>
        <v>555653.94</v>
      </c>
      <c r="E87" s="139">
        <f t="shared" si="15"/>
        <v>555653.93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555653.93</v>
      </c>
      <c r="J87" s="125">
        <f t="shared" si="15"/>
        <v>0.01</v>
      </c>
    </row>
    <row r="88" spans="1:10" ht="9.75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>
        <v>555653.94</v>
      </c>
      <c r="E89" s="126">
        <v>555653.93</v>
      </c>
      <c r="F89" s="127"/>
      <c r="G89" s="127"/>
      <c r="H89" s="127"/>
      <c r="I89" s="128">
        <f>SUM(E89:H89)</f>
        <v>555653.93</v>
      </c>
      <c r="J89" s="129">
        <f>IF(IF(D89="",0,D89)=0,0,(IF(D89&gt;0,IF(I89&gt;D89,0,D89-I89),IF(I89&gt;D89,D89-I89,0))))</f>
        <v>0.01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849403.2</v>
      </c>
      <c r="E91" s="126">
        <v>619933.76</v>
      </c>
      <c r="F91" s="127"/>
      <c r="G91" s="127"/>
      <c r="H91" s="127"/>
      <c r="I91" s="128">
        <f>SUM(E91:H91)</f>
        <v>619933.76</v>
      </c>
      <c r="J91" s="129">
        <f>IF(IF(D91="",0,D91)=0,0,(IF(D91&gt;0,IF(I91&gt;D91,0,D91-I91),IF(I91&gt;D91,D91-I91,0))))</f>
        <v>229469.44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aca="true" t="shared" si="16" ref="D92:J92">SUM(D94:D97)</f>
        <v>22175208.65</v>
      </c>
      <c r="E92" s="135">
        <f t="shared" si="16"/>
        <v>21303894.79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21303894.79</v>
      </c>
      <c r="J92" s="125">
        <f t="shared" si="16"/>
        <v>871313.86</v>
      </c>
    </row>
    <row r="93" spans="1:10" ht="9.75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4196500</v>
      </c>
      <c r="E94" s="126">
        <v>4091635.23</v>
      </c>
      <c r="F94" s="127"/>
      <c r="G94" s="127"/>
      <c r="H94" s="127"/>
      <c r="I94" s="128">
        <f>SUM(E94:H94)</f>
        <v>4091635.23</v>
      </c>
      <c r="J94" s="129">
        <f>IF(IF(D94="",0,D94)=0,0,(IF(D94&gt;0,IF(I94&gt;D94,0,D94-I94),IF(I94&gt;D94,D94-I94,0))))</f>
        <v>104864.77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17978708.65</v>
      </c>
      <c r="E97" s="126">
        <v>17212259.56</v>
      </c>
      <c r="F97" s="127"/>
      <c r="G97" s="127"/>
      <c r="H97" s="127"/>
      <c r="I97" s="128">
        <f>SUM(E97:H97)</f>
        <v>17212259.56</v>
      </c>
      <c r="J97" s="129">
        <f>IF(IF(D97="",0,D97)=0,0,(IF(D97&gt;0,IF(I97&gt;D97,0,D97-I97),IF(I97&gt;D97,D97-I97,0))))</f>
        <v>766449.09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3710098.33</v>
      </c>
      <c r="F105" s="145">
        <f t="shared" si="18"/>
        <v>0</v>
      </c>
      <c r="G105" s="145">
        <f t="shared" si="18"/>
        <v>0</v>
      </c>
      <c r="H105" s="145">
        <f t="shared" si="18"/>
        <v>0</v>
      </c>
      <c r="I105" s="145">
        <f t="shared" si="18"/>
        <v>3710098.33</v>
      </c>
      <c r="J105" s="99" t="s">
        <v>66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167</v>
      </c>
      <c r="B107" s="200"/>
      <c r="C107" s="200"/>
      <c r="D107" s="200"/>
      <c r="E107" s="200"/>
      <c r="F107" s="200"/>
      <c r="G107" s="200"/>
      <c r="H107" s="200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276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0</v>
      </c>
      <c r="E114" s="146">
        <f>E116+E123+E128+E131+E135+E146</f>
        <v>-3710098.33</v>
      </c>
      <c r="F114" s="146">
        <f>F116+F123+F128+F131+F135+F146</f>
        <v>0</v>
      </c>
      <c r="G114" s="147">
        <f>G116+G123+G128+G131+G146</f>
        <v>0</v>
      </c>
      <c r="H114" s="147">
        <f>H116+H123+H128+H131+H146</f>
        <v>0</v>
      </c>
      <c r="I114" s="146">
        <f>I116+I123+I128+I131+I135+I146</f>
        <v>-3710098.33</v>
      </c>
      <c r="J114" s="123">
        <f>J116+J123+J128+J131+J135+J146</f>
        <v>0</v>
      </c>
    </row>
    <row r="115" spans="1:10" ht="9.75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171</v>
      </c>
      <c r="B116" s="82" t="s">
        <v>159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182</v>
      </c>
      <c r="B123" s="82" t="s">
        <v>183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190</v>
      </c>
      <c r="B128" s="85" t="s">
        <v>191</v>
      </c>
      <c r="C128" s="44"/>
      <c r="D128" s="150"/>
      <c r="E128" s="124">
        <f>E129+E130</f>
        <v>-3710098.33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-3710098.33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-136882273.29</v>
      </c>
      <c r="F129" s="126"/>
      <c r="G129" s="127"/>
      <c r="H129" s="151"/>
      <c r="I129" s="128">
        <f>SUM(E129:H129)</f>
        <v>-136882273.29</v>
      </c>
      <c r="J129" s="97" t="s">
        <v>66</v>
      </c>
    </row>
    <row r="130" spans="1:10" ht="12.75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133172174.96</v>
      </c>
      <c r="F130" s="126"/>
      <c r="G130" s="127"/>
      <c r="H130" s="151"/>
      <c r="I130" s="128">
        <f>SUM(E130:H130)</f>
        <v>133172174.96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0</v>
      </c>
      <c r="F131" s="124">
        <f>F133+F134</f>
        <v>0</v>
      </c>
      <c r="G131" s="124">
        <f>G133+G134</f>
        <v>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215</v>
      </c>
      <c r="B133" s="82" t="s">
        <v>217</v>
      </c>
      <c r="C133" s="83" t="s">
        <v>193</v>
      </c>
      <c r="D133" s="126"/>
      <c r="E133" s="126"/>
      <c r="F133" s="126"/>
      <c r="G133" s="151"/>
      <c r="H133" s="151"/>
      <c r="I133" s="128">
        <f>SUM(E133:H133)</f>
        <v>0</v>
      </c>
      <c r="J133" s="120" t="s">
        <v>66</v>
      </c>
    </row>
    <row r="134" spans="1:10" ht="12.75">
      <c r="A134" s="84" t="s">
        <v>216</v>
      </c>
      <c r="B134" s="79" t="s">
        <v>218</v>
      </c>
      <c r="C134" s="80" t="s">
        <v>195</v>
      </c>
      <c r="D134" s="160"/>
      <c r="E134" s="160"/>
      <c r="F134" s="160"/>
      <c r="G134" s="165"/>
      <c r="H134" s="165"/>
      <c r="I134" s="161">
        <f>SUM(E134:H134)</f>
        <v>0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276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271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272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1"/>
      <c r="C163" s="201"/>
      <c r="D163" s="201"/>
      <c r="E163" s="206" t="s">
        <v>224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223</v>
      </c>
      <c r="B164" s="198" t="s">
        <v>221</v>
      </c>
      <c r="C164" s="198"/>
      <c r="D164" s="198"/>
      <c r="E164" s="198" t="s">
        <v>225</v>
      </c>
      <c r="F164" s="198"/>
      <c r="G164" s="198"/>
      <c r="H164" s="198"/>
      <c r="I164" s="191" t="s">
        <v>221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222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223</v>
      </c>
      <c r="B167" s="191" t="s">
        <v>221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262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259</v>
      </c>
      <c r="H169" s="191"/>
      <c r="I169" s="191"/>
      <c r="J169" s="191"/>
    </row>
    <row r="170" spans="1:10" s="106" customFormat="1" ht="26.25" customHeight="1">
      <c r="A170" s="107"/>
      <c r="B170" s="197" t="s">
        <v>226</v>
      </c>
      <c r="C170" s="197"/>
      <c r="D170" s="197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7" t="s">
        <v>227</v>
      </c>
      <c r="C171" s="197"/>
      <c r="D171" s="197"/>
      <c r="E171" s="191" t="s">
        <v>229</v>
      </c>
      <c r="F171" s="191"/>
      <c r="G171" s="194" t="s">
        <v>228</v>
      </c>
      <c r="H171" s="194"/>
      <c r="I171" s="194" t="s">
        <v>221</v>
      </c>
      <c r="J171" s="194"/>
    </row>
    <row r="172" spans="1:10" s="106" customFormat="1" ht="23.25" customHeight="1">
      <c r="A172" s="106" t="s">
        <v>230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229</v>
      </c>
      <c r="C173" s="191"/>
      <c r="D173" s="191"/>
      <c r="E173" s="194" t="s">
        <v>228</v>
      </c>
      <c r="F173" s="194"/>
      <c r="G173" s="191" t="s">
        <v>221</v>
      </c>
      <c r="H173" s="191"/>
      <c r="I173" s="195" t="s">
        <v>231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B6:H6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I164:J164"/>
    <mergeCell ref="G170:H170"/>
    <mergeCell ref="E164:H164"/>
    <mergeCell ref="B167:D167"/>
    <mergeCell ref="G168:J168"/>
    <mergeCell ref="E170:F170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I171:J171"/>
    <mergeCell ref="B171:D171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Каб23</cp:lastModifiedBy>
  <dcterms:created xsi:type="dcterms:W3CDTF">2011-03-25T10:45:34Z</dcterms:created>
  <dcterms:modified xsi:type="dcterms:W3CDTF">2016-03-24T08:26:59Z</dcterms:modified>
  <cp:category/>
  <cp:version/>
  <cp:contentType/>
  <cp:contentStatus/>
</cp:coreProperties>
</file>